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firstSheet="1" activeTab="1"/>
  </bookViews>
  <sheets>
    <sheet name="прил_5 (2)" sheetId="1" state="hidden" r:id="rId1"/>
    <sheet name="Форма 3 (2)" sheetId="2" r:id="rId2"/>
    <sheet name="Лист1" sheetId="3" r:id="rId3"/>
  </sheets>
  <definedNames>
    <definedName name="_xlnm._FilterDatabase" localSheetId="0" hidden="1">'прил_5 (2)'!$A$10:$J$270</definedName>
    <definedName name="_xlnm._FilterDatabase" localSheetId="1" hidden="1">'Форма 3 (2)'!$A$14:$I$386</definedName>
    <definedName name="_xlnm.Print_Titles" localSheetId="1">'Форма 3 (2)'!$13:$14</definedName>
    <definedName name="_xlnm.Print_Area" localSheetId="1">'Форма 3 (2)'!$A$1:$I$394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7" i="2" l="1"/>
  <c r="I189" i="2"/>
  <c r="I188" i="2" s="1"/>
  <c r="F154" i="2"/>
  <c r="F148" i="2"/>
  <c r="I384" i="2"/>
  <c r="I383" i="2" s="1"/>
  <c r="H383" i="2"/>
  <c r="G383" i="2"/>
  <c r="F383" i="2"/>
  <c r="E383" i="2"/>
  <c r="D383" i="2"/>
  <c r="I381" i="2"/>
  <c r="I380" i="2" s="1"/>
  <c r="H380" i="2"/>
  <c r="H379" i="2" s="1"/>
  <c r="G380" i="2"/>
  <c r="F380" i="2"/>
  <c r="F379" i="2" s="1"/>
  <c r="E380" i="2"/>
  <c r="D380" i="2"/>
  <c r="D379" i="2" s="1"/>
  <c r="G379" i="2"/>
  <c r="I375" i="2"/>
  <c r="I374" i="2"/>
  <c r="H372" i="2"/>
  <c r="H369" i="2" s="1"/>
  <c r="G372" i="2"/>
  <c r="G369" i="2" s="1"/>
  <c r="F372" i="2"/>
  <c r="F369" i="2" s="1"/>
  <c r="E372" i="2"/>
  <c r="D372" i="2"/>
  <c r="E369" i="2"/>
  <c r="D369" i="2"/>
  <c r="I366" i="2"/>
  <c r="I364" i="2"/>
  <c r="I363" i="2" s="1"/>
  <c r="H363" i="2"/>
  <c r="G363" i="2"/>
  <c r="F363" i="2"/>
  <c r="E363" i="2"/>
  <c r="E359" i="2" s="1"/>
  <c r="D363" i="2"/>
  <c r="I361" i="2"/>
  <c r="I360" i="2" s="1"/>
  <c r="F360" i="2"/>
  <c r="F359" i="2" s="1"/>
  <c r="D360" i="2"/>
  <c r="D359" i="2" s="1"/>
  <c r="H359" i="2"/>
  <c r="G359" i="2"/>
  <c r="F358" i="2"/>
  <c r="D358" i="2"/>
  <c r="H356" i="2"/>
  <c r="G356" i="2"/>
  <c r="F356" i="2"/>
  <c r="E356" i="2"/>
  <c r="D356" i="2"/>
  <c r="I356" i="2" s="1"/>
  <c r="H355" i="2"/>
  <c r="G355" i="2"/>
  <c r="G353" i="2" s="1"/>
  <c r="G349" i="2" s="1"/>
  <c r="F355" i="2"/>
  <c r="F353" i="2" s="1"/>
  <c r="E355" i="2"/>
  <c r="E353" i="2" s="1"/>
  <c r="E349" i="2" s="1"/>
  <c r="D355" i="2"/>
  <c r="H353" i="2"/>
  <c r="H349" i="2" s="1"/>
  <c r="D353" i="2"/>
  <c r="F351" i="2"/>
  <c r="I351" i="2" s="1"/>
  <c r="I350" i="2" s="1"/>
  <c r="D350" i="2"/>
  <c r="I348" i="2"/>
  <c r="I347" i="2"/>
  <c r="I346" i="2"/>
  <c r="I345" i="2"/>
  <c r="I344" i="2"/>
  <c r="H342" i="2"/>
  <c r="H341" i="2" s="1"/>
  <c r="G342" i="2"/>
  <c r="F342" i="2"/>
  <c r="F341" i="2" s="1"/>
  <c r="E342" i="2"/>
  <c r="D342" i="2"/>
  <c r="D341" i="2" s="1"/>
  <c r="G341" i="2"/>
  <c r="E341" i="2"/>
  <c r="I340" i="2"/>
  <c r="I339" i="2"/>
  <c r="F337" i="2"/>
  <c r="E337" i="2"/>
  <c r="I336" i="2"/>
  <c r="I335" i="2"/>
  <c r="F333" i="2"/>
  <c r="E333" i="2"/>
  <c r="F332" i="2"/>
  <c r="I331" i="2"/>
  <c r="I330" i="2"/>
  <c r="I328" i="2" s="1"/>
  <c r="I327" i="2" s="1"/>
  <c r="H328" i="2"/>
  <c r="H327" i="2" s="1"/>
  <c r="G328" i="2"/>
  <c r="F328" i="2"/>
  <c r="F327" i="2" s="1"/>
  <c r="E328" i="2"/>
  <c r="E327" i="2" s="1"/>
  <c r="D328" i="2"/>
  <c r="G327" i="2"/>
  <c r="D327" i="2"/>
  <c r="I325" i="2"/>
  <c r="I324" i="2" s="1"/>
  <c r="I323" i="2" s="1"/>
  <c r="H324" i="2"/>
  <c r="H323" i="2" s="1"/>
  <c r="G324" i="2"/>
  <c r="F324" i="2"/>
  <c r="F323" i="2" s="1"/>
  <c r="E324" i="2"/>
  <c r="E323" i="2" s="1"/>
  <c r="D324" i="2"/>
  <c r="G323" i="2"/>
  <c r="D323" i="2"/>
  <c r="H322" i="2"/>
  <c r="G322" i="2"/>
  <c r="F322" i="2"/>
  <c r="E322" i="2"/>
  <c r="D322" i="2"/>
  <c r="H321" i="2"/>
  <c r="H28" i="2" s="1"/>
  <c r="G321" i="2"/>
  <c r="F321" i="2"/>
  <c r="E321" i="2"/>
  <c r="D321" i="2"/>
  <c r="I321" i="2" s="1"/>
  <c r="H320" i="2"/>
  <c r="G320" i="2"/>
  <c r="F320" i="2"/>
  <c r="F27" i="2" s="1"/>
  <c r="E320" i="2"/>
  <c r="D320" i="2"/>
  <c r="H319" i="2"/>
  <c r="H26" i="2" s="1"/>
  <c r="G319" i="2"/>
  <c r="F319" i="2"/>
  <c r="E319" i="2"/>
  <c r="D319" i="2"/>
  <c r="H318" i="2"/>
  <c r="G318" i="2"/>
  <c r="G316" i="2" s="1"/>
  <c r="G311" i="2" s="1"/>
  <c r="F318" i="2"/>
  <c r="E318" i="2"/>
  <c r="E316" i="2" s="1"/>
  <c r="D318" i="2"/>
  <c r="H316" i="2"/>
  <c r="H311" i="2" s="1"/>
  <c r="D316" i="2"/>
  <c r="D311" i="2" s="1"/>
  <c r="H315" i="2"/>
  <c r="G315" i="2"/>
  <c r="F315" i="2"/>
  <c r="F20" i="2" s="1"/>
  <c r="E315" i="2"/>
  <c r="H314" i="2"/>
  <c r="H312" i="2" s="1"/>
  <c r="G314" i="2"/>
  <c r="G312" i="2" s="1"/>
  <c r="F314" i="2"/>
  <c r="E314" i="2"/>
  <c r="F312" i="2"/>
  <c r="I310" i="2"/>
  <c r="I309" i="2" s="1"/>
  <c r="H309" i="2"/>
  <c r="G309" i="2"/>
  <c r="F309" i="2"/>
  <c r="E309" i="2"/>
  <c r="I308" i="2"/>
  <c r="I307" i="2" s="1"/>
  <c r="H307" i="2"/>
  <c r="H306" i="2" s="1"/>
  <c r="G307" i="2"/>
  <c r="F307" i="2"/>
  <c r="F306" i="2" s="1"/>
  <c r="E307" i="2"/>
  <c r="G306" i="2"/>
  <c r="I301" i="2"/>
  <c r="I300" i="2"/>
  <c r="H298" i="2"/>
  <c r="H293" i="2" s="1"/>
  <c r="G298" i="2"/>
  <c r="G293" i="2" s="1"/>
  <c r="F298" i="2"/>
  <c r="F293" i="2" s="1"/>
  <c r="E298" i="2"/>
  <c r="E293" i="2" s="1"/>
  <c r="D298" i="2"/>
  <c r="I295" i="2"/>
  <c r="I294" i="2" s="1"/>
  <c r="D294" i="2"/>
  <c r="D293" i="2" s="1"/>
  <c r="I289" i="2"/>
  <c r="I288" i="2" s="1"/>
  <c r="I285" i="2" s="1"/>
  <c r="H288" i="2"/>
  <c r="H285" i="2" s="1"/>
  <c r="G288" i="2"/>
  <c r="F288" i="2"/>
  <c r="E288" i="2"/>
  <c r="E285" i="2" s="1"/>
  <c r="D288" i="2"/>
  <c r="D285" i="2" s="1"/>
  <c r="G285" i="2"/>
  <c r="F285" i="2"/>
  <c r="I281" i="2"/>
  <c r="I280" i="2" s="1"/>
  <c r="I277" i="2" s="1"/>
  <c r="H280" i="2"/>
  <c r="H277" i="2" s="1"/>
  <c r="G280" i="2"/>
  <c r="F280" i="2"/>
  <c r="F277" i="2" s="1"/>
  <c r="E280" i="2"/>
  <c r="E277" i="2" s="1"/>
  <c r="D280" i="2"/>
  <c r="G277" i="2"/>
  <c r="D277" i="2"/>
  <c r="H274" i="2"/>
  <c r="G274" i="2"/>
  <c r="F274" i="2"/>
  <c r="E274" i="2"/>
  <c r="D274" i="2"/>
  <c r="H273" i="2"/>
  <c r="G273" i="2"/>
  <c r="F273" i="2"/>
  <c r="E273" i="2"/>
  <c r="E271" i="2" s="1"/>
  <c r="D273" i="2"/>
  <c r="F271" i="2"/>
  <c r="H268" i="2"/>
  <c r="H267" i="2" s="1"/>
  <c r="G268" i="2"/>
  <c r="G267" i="2" s="1"/>
  <c r="F268" i="2"/>
  <c r="F267" i="2" s="1"/>
  <c r="F266" i="2" s="1"/>
  <c r="E268" i="2"/>
  <c r="D268" i="2"/>
  <c r="D267" i="2" s="1"/>
  <c r="E267" i="2"/>
  <c r="I256" i="2"/>
  <c r="I255" i="2" s="1"/>
  <c r="H255" i="2"/>
  <c r="G255" i="2"/>
  <c r="G251" i="2" s="1"/>
  <c r="F255" i="2"/>
  <c r="E255" i="2"/>
  <c r="D255" i="2"/>
  <c r="I253" i="2"/>
  <c r="I252" i="2" s="1"/>
  <c r="I251" i="2" s="1"/>
  <c r="H252" i="2"/>
  <c r="G252" i="2"/>
  <c r="F252" i="2"/>
  <c r="F251" i="2" s="1"/>
  <c r="E252" i="2"/>
  <c r="D252" i="2"/>
  <c r="I247" i="2"/>
  <c r="I246" i="2" s="1"/>
  <c r="I243" i="2" s="1"/>
  <c r="E246" i="2"/>
  <c r="E243" i="2" s="1"/>
  <c r="D246" i="2"/>
  <c r="D243" i="2" s="1"/>
  <c r="I242" i="2"/>
  <c r="I239" i="2"/>
  <c r="I238" i="2" s="1"/>
  <c r="H238" i="2"/>
  <c r="H235" i="2" s="1"/>
  <c r="G238" i="2"/>
  <c r="G235" i="2" s="1"/>
  <c r="F238" i="2"/>
  <c r="F235" i="2" s="1"/>
  <c r="E238" i="2"/>
  <c r="E235" i="2" s="1"/>
  <c r="D238" i="2"/>
  <c r="D235" i="2"/>
  <c r="I233" i="2"/>
  <c r="I232" i="2"/>
  <c r="H232" i="2"/>
  <c r="G232" i="2"/>
  <c r="F232" i="2"/>
  <c r="D232" i="2"/>
  <c r="I230" i="2"/>
  <c r="I229" i="2" s="1"/>
  <c r="H229" i="2"/>
  <c r="G229" i="2"/>
  <c r="F229" i="2"/>
  <c r="F228" i="2" s="1"/>
  <c r="D229" i="2"/>
  <c r="D228" i="2" s="1"/>
  <c r="H228" i="2"/>
  <c r="I227" i="2"/>
  <c r="I225" i="2"/>
  <c r="I224" i="2" s="1"/>
  <c r="I223" i="2" s="1"/>
  <c r="F224" i="2"/>
  <c r="E224" i="2"/>
  <c r="D224" i="2"/>
  <c r="F223" i="2"/>
  <c r="E223" i="2"/>
  <c r="D223" i="2"/>
  <c r="I218" i="2"/>
  <c r="I217" i="2" s="1"/>
  <c r="H217" i="2"/>
  <c r="G217" i="2"/>
  <c r="F217" i="2"/>
  <c r="E217" i="2"/>
  <c r="D217" i="2"/>
  <c r="I216" i="2"/>
  <c r="I215" i="2" s="1"/>
  <c r="H215" i="2"/>
  <c r="G215" i="2"/>
  <c r="G214" i="2" s="1"/>
  <c r="F215" i="2"/>
  <c r="F214" i="2" s="1"/>
  <c r="E215" i="2"/>
  <c r="E214" i="2" s="1"/>
  <c r="H214" i="2"/>
  <c r="D214" i="2"/>
  <c r="H213" i="2"/>
  <c r="H32" i="2" s="1"/>
  <c r="G213" i="2"/>
  <c r="F213" i="2"/>
  <c r="E213" i="2"/>
  <c r="D213" i="2"/>
  <c r="H209" i="2"/>
  <c r="H208" i="2" s="1"/>
  <c r="G209" i="2"/>
  <c r="F209" i="2"/>
  <c r="F208" i="2" s="1"/>
  <c r="D209" i="2"/>
  <c r="G208" i="2"/>
  <c r="E208" i="2"/>
  <c r="D208" i="2"/>
  <c r="H205" i="2"/>
  <c r="H204" i="2" s="1"/>
  <c r="H203" i="2" s="1"/>
  <c r="G205" i="2"/>
  <c r="G204" i="2" s="1"/>
  <c r="G203" i="2" s="1"/>
  <c r="F205" i="2"/>
  <c r="F204" i="2" s="1"/>
  <c r="F203" i="2" s="1"/>
  <c r="E205" i="2"/>
  <c r="E204" i="2" s="1"/>
  <c r="E203" i="2" s="1"/>
  <c r="D205" i="2"/>
  <c r="D204" i="2" s="1"/>
  <c r="D203" i="2" s="1"/>
  <c r="I202" i="2"/>
  <c r="I201" i="2" s="1"/>
  <c r="H201" i="2"/>
  <c r="F201" i="2"/>
  <c r="I200" i="2"/>
  <c r="I199" i="2" s="1"/>
  <c r="I198" i="2" s="1"/>
  <c r="H199" i="2"/>
  <c r="H198" i="2" s="1"/>
  <c r="F199" i="2"/>
  <c r="F198" i="2" s="1"/>
  <c r="I196" i="2"/>
  <c r="I195" i="2" s="1"/>
  <c r="G195" i="2"/>
  <c r="D195" i="2"/>
  <c r="I193" i="2"/>
  <c r="I192" i="2" s="1"/>
  <c r="G192" i="2"/>
  <c r="D192" i="2"/>
  <c r="D191" i="2" s="1"/>
  <c r="G191" i="2"/>
  <c r="H188" i="2"/>
  <c r="G188" i="2"/>
  <c r="F188" i="2"/>
  <c r="E188" i="2"/>
  <c r="D188" i="2"/>
  <c r="D185" i="2" s="1"/>
  <c r="I186" i="2"/>
  <c r="H186" i="2"/>
  <c r="G186" i="2"/>
  <c r="G185" i="2" s="1"/>
  <c r="F186" i="2"/>
  <c r="E185" i="2"/>
  <c r="I182" i="2"/>
  <c r="I181" i="2"/>
  <c r="H179" i="2"/>
  <c r="H178" i="2" s="1"/>
  <c r="G179" i="2"/>
  <c r="G178" i="2" s="1"/>
  <c r="F179" i="2"/>
  <c r="E179" i="2"/>
  <c r="E178" i="2" s="1"/>
  <c r="D179" i="2"/>
  <c r="D178" i="2" s="1"/>
  <c r="F178" i="2"/>
  <c r="I177" i="2"/>
  <c r="I176" i="2" s="1"/>
  <c r="H176" i="2"/>
  <c r="G176" i="2"/>
  <c r="F176" i="2"/>
  <c r="I175" i="2"/>
  <c r="I174" i="2" s="1"/>
  <c r="H174" i="2"/>
  <c r="G174" i="2"/>
  <c r="F174" i="2"/>
  <c r="I171" i="2"/>
  <c r="I170" i="2" s="1"/>
  <c r="I169" i="2" s="1"/>
  <c r="H170" i="2"/>
  <c r="H169" i="2" s="1"/>
  <c r="G170" i="2"/>
  <c r="F170" i="2"/>
  <c r="E170" i="2"/>
  <c r="E169" i="2" s="1"/>
  <c r="D170" i="2"/>
  <c r="D169" i="2" s="1"/>
  <c r="G169" i="2"/>
  <c r="F169" i="2"/>
  <c r="I168" i="2"/>
  <c r="I164" i="2"/>
  <c r="I163" i="2" s="1"/>
  <c r="H163" i="2"/>
  <c r="G163" i="2"/>
  <c r="F163" i="2"/>
  <c r="E163" i="2"/>
  <c r="D163" i="2"/>
  <c r="I161" i="2"/>
  <c r="I160" i="2" s="1"/>
  <c r="I159" i="2" s="1"/>
  <c r="H160" i="2"/>
  <c r="G160" i="2"/>
  <c r="F160" i="2"/>
  <c r="F159" i="2" s="1"/>
  <c r="E160" i="2"/>
  <c r="D160" i="2"/>
  <c r="F158" i="2"/>
  <c r="E158" i="2"/>
  <c r="I158" i="2" s="1"/>
  <c r="H155" i="2"/>
  <c r="G155" i="2"/>
  <c r="G152" i="2" s="1"/>
  <c r="F155" i="2"/>
  <c r="E155" i="2"/>
  <c r="D155" i="2"/>
  <c r="H154" i="2"/>
  <c r="G154" i="2"/>
  <c r="E154" i="2"/>
  <c r="D154" i="2"/>
  <c r="H152" i="2"/>
  <c r="D152" i="2"/>
  <c r="H148" i="2"/>
  <c r="G148" i="2"/>
  <c r="E148" i="2"/>
  <c r="D148" i="2"/>
  <c r="H147" i="2"/>
  <c r="G147" i="2"/>
  <c r="E147" i="2"/>
  <c r="D147" i="2"/>
  <c r="D146" i="2" s="1"/>
  <c r="I145" i="2"/>
  <c r="I144" i="2"/>
  <c r="H144" i="2"/>
  <c r="G144" i="2"/>
  <c r="I142" i="2"/>
  <c r="I141" i="2"/>
  <c r="I140" i="2" s="1"/>
  <c r="H141" i="2"/>
  <c r="G141" i="2"/>
  <c r="G140" i="2" s="1"/>
  <c r="H140" i="2"/>
  <c r="I136" i="2"/>
  <c r="I135" i="2" s="1"/>
  <c r="H135" i="2"/>
  <c r="G135" i="2"/>
  <c r="F135" i="2"/>
  <c r="E135" i="2"/>
  <c r="D135" i="2"/>
  <c r="I133" i="2"/>
  <c r="I132" i="2" s="1"/>
  <c r="H132" i="2"/>
  <c r="G132" i="2"/>
  <c r="F132" i="2"/>
  <c r="E132" i="2"/>
  <c r="D132" i="2"/>
  <c r="I130" i="2"/>
  <c r="I129" i="2"/>
  <c r="I127" i="2"/>
  <c r="I126" i="2" s="1"/>
  <c r="H126" i="2"/>
  <c r="G126" i="2"/>
  <c r="F126" i="2"/>
  <c r="E126" i="2"/>
  <c r="D126" i="2"/>
  <c r="I124" i="2"/>
  <c r="I123" i="2" s="1"/>
  <c r="I122" i="2" s="1"/>
  <c r="H123" i="2"/>
  <c r="G123" i="2"/>
  <c r="F123" i="2"/>
  <c r="F122" i="2" s="1"/>
  <c r="E123" i="2"/>
  <c r="D123" i="2"/>
  <c r="I120" i="2"/>
  <c r="I119" i="2"/>
  <c r="I117" i="2"/>
  <c r="I115" i="2" s="1"/>
  <c r="H115" i="2"/>
  <c r="G115" i="2"/>
  <c r="G109" i="2" s="1"/>
  <c r="F115" i="2"/>
  <c r="E115" i="2"/>
  <c r="E109" i="2" s="1"/>
  <c r="D115" i="2"/>
  <c r="I114" i="2"/>
  <c r="I112" i="2"/>
  <c r="H110" i="2"/>
  <c r="H109" i="2" s="1"/>
  <c r="G110" i="2"/>
  <c r="F110" i="2"/>
  <c r="F109" i="2" s="1"/>
  <c r="E110" i="2"/>
  <c r="D110" i="2"/>
  <c r="D109" i="2" s="1"/>
  <c r="I99" i="2"/>
  <c r="I97" i="2"/>
  <c r="I96" i="2" s="1"/>
  <c r="H96" i="2"/>
  <c r="H92" i="2" s="1"/>
  <c r="G96" i="2"/>
  <c r="F96" i="2"/>
  <c r="F92" i="2" s="1"/>
  <c r="E96" i="2"/>
  <c r="D96" i="2"/>
  <c r="I94" i="2"/>
  <c r="I93" i="2"/>
  <c r="E93" i="2"/>
  <c r="D93" i="2"/>
  <c r="D92" i="2" s="1"/>
  <c r="G92" i="2"/>
  <c r="E92" i="2"/>
  <c r="I90" i="2"/>
  <c r="I88" i="2"/>
  <c r="I87" i="2" s="1"/>
  <c r="H87" i="2"/>
  <c r="H83" i="2" s="1"/>
  <c r="G87" i="2"/>
  <c r="F87" i="2"/>
  <c r="F83" i="2" s="1"/>
  <c r="E87" i="2"/>
  <c r="D87" i="2"/>
  <c r="I85" i="2"/>
  <c r="I84" i="2" s="1"/>
  <c r="E84" i="2"/>
  <c r="D84" i="2"/>
  <c r="G83" i="2"/>
  <c r="E83" i="2"/>
  <c r="I79" i="2"/>
  <c r="I78" i="2"/>
  <c r="I77" i="2" s="1"/>
  <c r="D78" i="2"/>
  <c r="D77" i="2"/>
  <c r="I73" i="2"/>
  <c r="I72" i="2" s="1"/>
  <c r="I69" i="2" s="1"/>
  <c r="H72" i="2"/>
  <c r="H69" i="2" s="1"/>
  <c r="G72" i="2"/>
  <c r="F72" i="2"/>
  <c r="F69" i="2" s="1"/>
  <c r="E72" i="2"/>
  <c r="D72" i="2"/>
  <c r="D69" i="2" s="1"/>
  <c r="G69" i="2"/>
  <c r="E69" i="2"/>
  <c r="I67" i="2"/>
  <c r="I66" i="2" s="1"/>
  <c r="I63" i="2" s="1"/>
  <c r="H66" i="2"/>
  <c r="H63" i="2" s="1"/>
  <c r="G66" i="2"/>
  <c r="G63" i="2" s="1"/>
  <c r="F66" i="2"/>
  <c r="F63" i="2" s="1"/>
  <c r="E66" i="2"/>
  <c r="E63" i="2" s="1"/>
  <c r="D66" i="2"/>
  <c r="D63" i="2"/>
  <c r="I61" i="2"/>
  <c r="I60" i="2"/>
  <c r="I59" i="2"/>
  <c r="H57" i="2"/>
  <c r="G57" i="2"/>
  <c r="F57" i="2"/>
  <c r="E57" i="2"/>
  <c r="D57" i="2"/>
  <c r="D53" i="2" s="1"/>
  <c r="I55" i="2"/>
  <c r="I54" i="2"/>
  <c r="H54" i="2"/>
  <c r="G54" i="2"/>
  <c r="G53" i="2" s="1"/>
  <c r="F54" i="2"/>
  <c r="E54" i="2"/>
  <c r="E53" i="2" s="1"/>
  <c r="D54" i="2"/>
  <c r="H53" i="2"/>
  <c r="I49" i="2"/>
  <c r="I48" i="2" s="1"/>
  <c r="I45" i="2" s="1"/>
  <c r="H48" i="2"/>
  <c r="H45" i="2" s="1"/>
  <c r="G48" i="2"/>
  <c r="G45" i="2" s="1"/>
  <c r="F48" i="2"/>
  <c r="F45" i="2" s="1"/>
  <c r="E48" i="2"/>
  <c r="D48" i="2"/>
  <c r="D45" i="2" s="1"/>
  <c r="E45" i="2"/>
  <c r="D44" i="2"/>
  <c r="I44" i="2" s="1"/>
  <c r="H43" i="2"/>
  <c r="H31" i="2" s="1"/>
  <c r="G43" i="2"/>
  <c r="G31" i="2" s="1"/>
  <c r="F43" i="2"/>
  <c r="E43" i="2"/>
  <c r="D43" i="2"/>
  <c r="D31" i="2" s="1"/>
  <c r="H42" i="2"/>
  <c r="G42" i="2"/>
  <c r="F42" i="2"/>
  <c r="F25" i="2" s="1"/>
  <c r="E42" i="2"/>
  <c r="D42" i="2"/>
  <c r="H41" i="2"/>
  <c r="H24" i="2" s="1"/>
  <c r="G41" i="2"/>
  <c r="F41" i="2"/>
  <c r="H40" i="2"/>
  <c r="G40" i="2"/>
  <c r="F40" i="2"/>
  <c r="E40" i="2"/>
  <c r="E38" i="2" s="1"/>
  <c r="D40" i="2"/>
  <c r="F38" i="2"/>
  <c r="H37" i="2"/>
  <c r="H19" i="2" s="1"/>
  <c r="G37" i="2"/>
  <c r="F37" i="2"/>
  <c r="F34" i="2" s="1"/>
  <c r="F33" i="2" s="1"/>
  <c r="H36" i="2"/>
  <c r="G36" i="2"/>
  <c r="F36" i="2"/>
  <c r="E36" i="2"/>
  <c r="E18" i="2" s="1"/>
  <c r="E16" i="2" s="1"/>
  <c r="D36" i="2"/>
  <c r="G34" i="2"/>
  <c r="G32" i="2"/>
  <c r="F32" i="2"/>
  <c r="E31" i="2"/>
  <c r="G28" i="2"/>
  <c r="F28" i="2"/>
  <c r="E28" i="2"/>
  <c r="H27" i="2"/>
  <c r="G27" i="2"/>
  <c r="E27" i="2"/>
  <c r="D27" i="2"/>
  <c r="G26" i="2"/>
  <c r="F26" i="2"/>
  <c r="E26" i="2"/>
  <c r="H25" i="2"/>
  <c r="D25" i="2"/>
  <c r="F24" i="2"/>
  <c r="E20" i="2"/>
  <c r="G19" i="2"/>
  <c r="H11" i="2"/>
  <c r="G11" i="2"/>
  <c r="F11" i="2"/>
  <c r="E11" i="2"/>
  <c r="D11" i="2"/>
  <c r="G8" i="1"/>
  <c r="N7" i="1"/>
  <c r="N8" i="1" s="1"/>
  <c r="M7" i="1"/>
  <c r="M8" i="1" s="1"/>
  <c r="I7" i="1"/>
  <c r="I8" i="1" s="1"/>
  <c r="H7" i="1"/>
  <c r="H8" i="1" s="1"/>
  <c r="G7" i="1"/>
  <c r="F7" i="1"/>
  <c r="F8" i="1" s="1"/>
  <c r="E7" i="1"/>
  <c r="E8" i="1" s="1"/>
  <c r="G33" i="2" l="1"/>
  <c r="G122" i="2"/>
  <c r="E131" i="2"/>
  <c r="G159" i="2"/>
  <c r="G173" i="2"/>
  <c r="I228" i="2"/>
  <c r="I235" i="2"/>
  <c r="E251" i="2"/>
  <c r="D251" i="2"/>
  <c r="H251" i="2"/>
  <c r="E266" i="2"/>
  <c r="E306" i="2"/>
  <c r="I306" i="2"/>
  <c r="I333" i="2"/>
  <c r="I337" i="2"/>
  <c r="F350" i="2"/>
  <c r="D349" i="2"/>
  <c r="I358" i="2"/>
  <c r="I372" i="2"/>
  <c r="I369" i="2" s="1"/>
  <c r="E23" i="2"/>
  <c r="G146" i="2"/>
  <c r="F19" i="2"/>
  <c r="E34" i="2"/>
  <c r="E33" i="2" s="1"/>
  <c r="I40" i="2"/>
  <c r="H38" i="2"/>
  <c r="G38" i="2"/>
  <c r="I42" i="2"/>
  <c r="D83" i="2"/>
  <c r="I83" i="2"/>
  <c r="H146" i="2"/>
  <c r="E152" i="2"/>
  <c r="E146" i="2" s="1"/>
  <c r="I209" i="2"/>
  <c r="I208" i="2" s="1"/>
  <c r="I191" i="2"/>
  <c r="I19" i="2"/>
  <c r="I131" i="2"/>
  <c r="I173" i="2"/>
  <c r="I213" i="2"/>
  <c r="G23" i="2"/>
  <c r="I20" i="2"/>
  <c r="I319" i="2"/>
  <c r="G24" i="2"/>
  <c r="I57" i="2"/>
  <c r="D122" i="2"/>
  <c r="H122" i="2"/>
  <c r="G131" i="2"/>
  <c r="D131" i="2"/>
  <c r="H131" i="2"/>
  <c r="I148" i="2"/>
  <c r="I147" i="2" s="1"/>
  <c r="I155" i="2"/>
  <c r="D159" i="2"/>
  <c r="H159" i="2"/>
  <c r="H173" i="2"/>
  <c r="I214" i="2"/>
  <c r="G228" i="2"/>
  <c r="I268" i="2"/>
  <c r="I267" i="2" s="1"/>
  <c r="E25" i="2"/>
  <c r="I25" i="2" s="1"/>
  <c r="I298" i="2"/>
  <c r="I293" i="2" s="1"/>
  <c r="I314" i="2"/>
  <c r="I312" i="2" s="1"/>
  <c r="I315" i="2"/>
  <c r="I318" i="2"/>
  <c r="I322" i="2"/>
  <c r="E332" i="2"/>
  <c r="I359" i="2"/>
  <c r="E379" i="2"/>
  <c r="I27" i="2"/>
  <c r="I37" i="2"/>
  <c r="H185" i="2"/>
  <c r="I273" i="2"/>
  <c r="F152" i="2"/>
  <c r="G25" i="2"/>
  <c r="E32" i="2"/>
  <c r="I36" i="2"/>
  <c r="H34" i="2"/>
  <c r="H33" i="2" s="1"/>
  <c r="I41" i="2"/>
  <c r="I43" i="2"/>
  <c r="F53" i="2"/>
  <c r="I110" i="2"/>
  <c r="I109" i="2" s="1"/>
  <c r="E122" i="2"/>
  <c r="F131" i="2"/>
  <c r="E159" i="2"/>
  <c r="F173" i="2"/>
  <c r="D271" i="2"/>
  <c r="D266" i="2" s="1"/>
  <c r="H271" i="2"/>
  <c r="H266" i="2" s="1"/>
  <c r="F316" i="2"/>
  <c r="F311" i="2" s="1"/>
  <c r="I320" i="2"/>
  <c r="F31" i="2"/>
  <c r="I31" i="2" s="1"/>
  <c r="I342" i="2"/>
  <c r="I341" i="2" s="1"/>
  <c r="I355" i="2"/>
  <c r="F18" i="2"/>
  <c r="F16" i="2" s="1"/>
  <c r="I185" i="2"/>
  <c r="F23" i="2"/>
  <c r="F21" i="2" s="1"/>
  <c r="I154" i="2"/>
  <c r="I152" i="2" s="1"/>
  <c r="I205" i="2"/>
  <c r="I204" i="2" s="1"/>
  <c r="I203" i="2" s="1"/>
  <c r="I38" i="2"/>
  <c r="I53" i="2"/>
  <c r="I92" i="2"/>
  <c r="I332" i="2"/>
  <c r="I353" i="2"/>
  <c r="I349" i="2" s="1"/>
  <c r="F349" i="2"/>
  <c r="I24" i="2"/>
  <c r="I316" i="2"/>
  <c r="I311" i="2" s="1"/>
  <c r="I379" i="2"/>
  <c r="I179" i="2"/>
  <c r="I178" i="2" s="1"/>
  <c r="D18" i="2"/>
  <c r="H18" i="2"/>
  <c r="H16" i="2" s="1"/>
  <c r="E312" i="2"/>
  <c r="E311" i="2" s="1"/>
  <c r="I274" i="2"/>
  <c r="I271" i="2" s="1"/>
  <c r="I266" i="2" s="1"/>
  <c r="G18" i="2"/>
  <c r="G16" i="2" s="1"/>
  <c r="D23" i="2"/>
  <c r="H23" i="2"/>
  <c r="H21" i="2" s="1"/>
  <c r="D26" i="2"/>
  <c r="I26" i="2" s="1"/>
  <c r="D28" i="2"/>
  <c r="I28" i="2" s="1"/>
  <c r="D32" i="2"/>
  <c r="I32" i="2" s="1"/>
  <c r="D34" i="2"/>
  <c r="D38" i="2"/>
  <c r="F147" i="2"/>
  <c r="G271" i="2"/>
  <c r="G266" i="2" s="1"/>
  <c r="F146" i="2" l="1"/>
  <c r="D33" i="2"/>
  <c r="I146" i="2"/>
  <c r="I34" i="2"/>
  <c r="G21" i="2"/>
  <c r="G15" i="2" s="1"/>
  <c r="G12" i="2" s="1"/>
  <c r="E21" i="2"/>
  <c r="E15" i="2" s="1"/>
  <c r="E12" i="2" s="1"/>
  <c r="I33" i="2"/>
  <c r="F15" i="2"/>
  <c r="F12" i="2" s="1"/>
  <c r="D16" i="2"/>
  <c r="I18" i="2"/>
  <c r="I16" i="2" s="1"/>
  <c r="D21" i="2"/>
  <c r="I23" i="2"/>
  <c r="I21" i="2" s="1"/>
  <c r="H15" i="2"/>
  <c r="H12" i="2" s="1"/>
  <c r="D15" i="2" l="1"/>
  <c r="D12" i="2" s="1"/>
  <c r="I15" i="2"/>
</calcChain>
</file>

<file path=xl/sharedStrings.xml><?xml version="1.0" encoding="utf-8"?>
<sst xmlns="http://schemas.openxmlformats.org/spreadsheetml/2006/main" count="1105" uniqueCount="197">
  <si>
    <r>
      <rPr>
        <sz val="18"/>
        <color rgb="FF000000"/>
        <rFont val="Times New Roman"/>
        <family val="1"/>
        <charset val="204"/>
      </rPr>
      <t xml:space="preserve">Приложение № 2  </t>
    </r>
    <r>
      <rPr>
        <sz val="14"/>
        <color rgb="FF000000"/>
        <rFont val="Times New Roman"/>
        <family val="1"/>
        <charset val="204"/>
      </rPr>
      <t xml:space="preserve">             </t>
    </r>
    <r>
      <rPr>
        <sz val="18"/>
        <color rgb="FF000000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</si>
  <si>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</si>
  <si>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</si>
  <si>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</si>
  <si>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№ п/п</t>
  </si>
  <si>
    <t>Статус</t>
  </si>
  <si>
    <t>Наименование государственной программы, подпрограммы,  отдельного мероприятия</t>
  </si>
  <si>
    <t>Источники финансирования</t>
  </si>
  <si>
    <t>Расходы (прогноз, тыс. рублей)</t>
  </si>
  <si>
    <t>2020 год</t>
  </si>
  <si>
    <t>2021 год</t>
  </si>
  <si>
    <t>2022 год</t>
  </si>
  <si>
    <t>2023 год</t>
  </si>
  <si>
    <t>2024 год</t>
  </si>
  <si>
    <t>итого</t>
  </si>
  <si>
    <t>Государственная программа</t>
  </si>
  <si>
    <t xml:space="preserve">«Развитие образования» 
на 2014 – 2020 годы
</t>
  </si>
  <si>
    <t>всего</t>
  </si>
  <si>
    <t>федеральный бюджет</t>
  </si>
  <si>
    <t>областной бюджет</t>
  </si>
  <si>
    <t>местный бюджет</t>
  </si>
  <si>
    <t xml:space="preserve">иные внебюджетные источники  </t>
  </si>
  <si>
    <t>в т.ч.по 
проектам</t>
  </si>
  <si>
    <t>Проект</t>
  </si>
  <si>
    <t>"Содействие занятости женщин - создание условий дошкольного образования для детей в возрасте до трех лет"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</si>
  <si>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</si>
  <si>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</si>
  <si>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 «Поддержка семей Кировской области, имеющих детей (Поддержка семей, имеющих детей)»</t>
  </si>
  <si>
    <t>"Создание современных школ в Кировской области (Современная школа)"</t>
  </si>
  <si>
    <t xml:space="preserve">«Повышение конкурентоспособности профессионального образования в Кировской области (Молодые профессионалы)»
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</si>
  <si>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</si>
  <si>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</si>
  <si>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</si>
  <si>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</si>
  <si>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</si>
  <si>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</si>
  <si>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 xml:space="preserve">Отдельное мероприятие </t>
  </si>
  <si>
    <t>"Реализация прав на получение общедоступного и бесплатного дошкольного образования"</t>
  </si>
  <si>
    <t>1.2</t>
  </si>
  <si>
    <t>1.3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</si>
  <si>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</si>
  <si>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</si>
  <si>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</si>
  <si>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</si>
  <si>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</si>
  <si>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</si>
  <si>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</si>
  <si>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</si>
  <si>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</si>
  <si>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</si>
  <si>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Реализация регионального проекта "Создание современных школ в Кировской области (Современная школа)"</t>
  </si>
  <si>
    <t>1.9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</si>
  <si>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</si>
  <si>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1.10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</si>
  <si>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</si>
  <si>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1.11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</si>
  <si>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</si>
  <si>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</si>
  <si>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</si>
  <si>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</si>
  <si>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</si>
  <si>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</si>
  <si>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</si>
  <si>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</si>
  <si>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</si>
  <si>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2.4</t>
  </si>
  <si>
    <t>3</t>
  </si>
  <si>
    <t>"Развитие профессионального образования"</t>
  </si>
  <si>
    <t>3.1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</si>
  <si>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</si>
  <si>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3.2</t>
  </si>
  <si>
    <t>Модернизация инфраструктуры системы профессионального образования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</si>
  <si>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</si>
  <si>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</si>
  <si>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</si>
  <si>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</si>
  <si>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3.5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</si>
  <si>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</si>
  <si>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3.6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</si>
  <si>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</si>
  <si>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4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</si>
  <si>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</si>
  <si>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</si>
  <si>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</si>
  <si>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</si>
  <si>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</si>
  <si>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</si>
  <si>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</si>
  <si>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</si>
  <si>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Реализация регионального проекта «Учитель будущего Кировской области (Учитель будущего)»</t>
  </si>
  <si>
    <t>4.5</t>
  </si>
  <si>
    <t>5</t>
  </si>
  <si>
    <t>Подпрограмма</t>
  </si>
  <si>
    <t>«Реализация государственной молодежной политики и организация отдыха и оздоровле-ния детей и молодежи»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</si>
  <si>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</si>
  <si>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</si>
  <si>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</si>
  <si>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</si>
  <si>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</si>
  <si>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</si>
  <si>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</si>
  <si>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</si>
  <si>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</si>
  <si>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</si>
  <si>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</si>
  <si>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</si>
  <si>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6</t>
  </si>
  <si>
    <t xml:space="preserve">«Развитие системы патриотического воспитания детей и молодежи» </t>
  </si>
  <si>
    <t>6.1</t>
  </si>
  <si>
    <t>Реализация основных направлений военно-патриотического вопитания в Кировской области</t>
  </si>
  <si>
    <t>6.2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</si>
  <si>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</si>
  <si>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</si>
  <si>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</si>
  <si>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РЕСУРСНОЕ ОБЕСПЕЧЕНИЕ</t>
  </si>
  <si>
    <t>Государственной программы</t>
  </si>
  <si>
    <t>Наименование государственной программы, подпрограммы,  отдельного мероприятия, проекта</t>
  </si>
  <si>
    <t>Источник финансирования, ответственный исполнитель, соисполнитель</t>
  </si>
  <si>
    <t>Расходы, тыс. рублей</t>
  </si>
  <si>
    <t xml:space="preserve">Государственная программа Кировской области «Развитие образования» 
</t>
  </si>
  <si>
    <t>в том числе:</t>
  </si>
  <si>
    <t>министерство образования Кировской области</t>
  </si>
  <si>
    <t>министерство строительства, энергетики и жилищно-коммунального хозяйства Кировской области</t>
  </si>
  <si>
    <t>-</t>
  </si>
  <si>
    <t>министерство спорта и молодежной политики Кировской области</t>
  </si>
  <si>
    <t xml:space="preserve">областной бюджет </t>
  </si>
  <si>
    <t>министерство финансов Кировской области</t>
  </si>
  <si>
    <t>министерство здравоохранения Кировской области</t>
  </si>
  <si>
    <t>министерство социального развития Кировской области</t>
  </si>
  <si>
    <t xml:space="preserve">министерство лесного хозяйства Кировской области </t>
  </si>
  <si>
    <t>администрация Губернатора и Правительства Кировской области</t>
  </si>
  <si>
    <t>х</t>
  </si>
  <si>
    <t xml:space="preserve">внебюджетные источники  </t>
  </si>
  <si>
    <t>Подпрограмма «Развитие общего и дополнительного образования детей»</t>
  </si>
  <si>
    <t xml:space="preserve">федеральный бюджет </t>
  </si>
  <si>
    <t>в том числе
министерство образования Кировской области</t>
  </si>
  <si>
    <t>Отдельное мероприятие  «Реализация прав на получение общедоступного и бесплатного дошкольного образования»</t>
  </si>
  <si>
    <t>федеральный бюджет - итого, в т.ч.</t>
  </si>
  <si>
    <t>Отдельное мероприятие «Реализация прав на получение общедоступного и бесплатного начального общего, основного общего, среднего общего образования»</t>
  </si>
  <si>
    <t>Отдельное мероприятие «Реализация прав на получение общедоступного и бесплатного дополнительного образования, выявление и поддержка одаренных детей»</t>
  </si>
  <si>
    <t>Отдельное мероприятие «Реализация моделей получения качественного дошкольного и общего образования лицами с ограниченными возможностями здоровья»</t>
  </si>
  <si>
    <t>Отдельное мероприятие «Создание в общеобразовательных организациях и организациях дополнительного образования материально-технических, информационных и других условий, отвечающих современным требованиям»</t>
  </si>
  <si>
    <t>Региональный проект «Содействие занятости»</t>
  </si>
  <si>
    <t>местный бюджет*</t>
  </si>
  <si>
    <t>Региональный проект  "Содействие занятости женщин - создание в Кировской области условий дошкольного образования для детей в возрасте до трех лет"</t>
  </si>
  <si>
    <t>в том числе</t>
  </si>
  <si>
    <t>Региональный проект «Создание современных школ в Кировской области»</t>
  </si>
  <si>
    <t>Региональный проект «Развитие региональной системы дополнительного образования детей в Кировской области»</t>
  </si>
  <si>
    <t>Региональный проект «Создание цифровой образовательной среды Кировской области»</t>
  </si>
  <si>
    <t>Региональный проект  «Поддержка семей Кировской области, имеющих детей»</t>
  </si>
  <si>
    <t>1.12</t>
  </si>
  <si>
    <t>Региональный проект  «Создание цифровой инфраструктуры передачи данных для органов исполнительной власти, социально значимых учреждений и домохозяйств Кировской области»</t>
  </si>
  <si>
    <t>Подпрограмма «Социализация детей-сирот и детей, оставшихся без попечения родителей, лиц из числа детей-сирот и детей, оставшихся без 
попечения родителей»</t>
  </si>
  <si>
    <t>Отдельное мероприятие «Модернизация инфраструктуры системы образовательных организаций для детей-сирот и детей, оставшихся без попечения родителей»</t>
  </si>
  <si>
    <t>Отдельное мероприятие «Обеспечение приоритетного права ребенка жить и воспитываться в семье»</t>
  </si>
  <si>
    <t>2.5</t>
  </si>
  <si>
    <t>2.6</t>
  </si>
  <si>
    <t>2.7</t>
  </si>
  <si>
    <t>Подпрограмма «Развитие профессионального образования»</t>
  </si>
  <si>
    <t>Отдельное мероприятие «Реализация образовательных программ среднего профессионального образования и профессионального обучения на основе государственного задания»</t>
  </si>
  <si>
    <t>Отдельное мероприятие «Модернизация инфраструктуры системы профессионального образования»</t>
  </si>
  <si>
    <t>Отдельное мероприятие «Развитие взаимодействия профессиональных образовательных организаций с работодателями и населением»</t>
  </si>
  <si>
    <t>Отдельное мероприятие «Выявление и поддержка лучших обучающихся и студентов образовательных организаций профессионального образования»</t>
  </si>
  <si>
    <t>Региональный проект «Повышение конкурентоспособности профессионального образования в Кировской области»</t>
  </si>
  <si>
    <t>3.7</t>
  </si>
  <si>
    <t>Региональный проект «Организация непрерывного образования в Кировской области»</t>
  </si>
  <si>
    <t>3.8</t>
  </si>
  <si>
    <t>Региональный проект «Развитие кадрового потенциала цифровой экономики в Кировской области»</t>
  </si>
  <si>
    <t>Подпрограмма «Развитие кадрового потенциала системы образования Кировской области»</t>
  </si>
  <si>
    <t>Отдельное мероприятие «Подготовка, переподготовка и повышение квалификации педагогических и управленческих кадров для системы образования»</t>
  </si>
  <si>
    <t>Отдельное мероприятие  «Выявление и поддержка лучших педагогических работников в сфере образования»</t>
  </si>
  <si>
    <t>Отдельное мероприятие «Привлечение в отрасль и поддержка молодых специалистов и специалистов, работающих в сельских населенных пунктах»</t>
  </si>
  <si>
    <t>Региональный проект «Учитель будущего Кировской области»</t>
  </si>
  <si>
    <t>4.6</t>
  </si>
  <si>
    <t>Подпрограмма «Реализация государственной молодежной политики и организация отдыха и оздоровления детей и молодежи»</t>
  </si>
  <si>
    <t>Отдельное мероприятие «Организация учреждениями сферы государственной молодежной политики участия молодежи в мероприятиях регионального, окружного, всероссийского и международного уровней»</t>
  </si>
  <si>
    <t>в том числе
министерство спорта и молодежной политики Кировской области</t>
  </si>
  <si>
    <t>Отдельное мероприятие «Государственная поддержка талантливой молодежи и молодежных инициатив»</t>
  </si>
  <si>
    <t>Региональный проект «Развитие социальной активности в Кировской области»</t>
  </si>
  <si>
    <t>Отдельное мероприятие «Организация отдыха и оздоровления детей и молодежи»</t>
  </si>
  <si>
    <t xml:space="preserve">Подпрограмма «Развитие системы патриотического воспитания детей и молодежи» </t>
  </si>
  <si>
    <t>Отдельное мероприятие «Реализация основных направлений военно-патриотического воспитания в Кировской области»</t>
  </si>
  <si>
    <t>Региональный проект «Патриотическое воспитание граждан Кировской области»</t>
  </si>
  <si>
    <t>6.3</t>
  </si>
  <si>
    <t xml:space="preserve">Отдельное мероприятие «Организация областных и муниципальных мероприятий, в том числе окружного, всероссийского и международного уровней, в сфере военно-патриотического воспитания» </t>
  </si>
  <si>
    <t>Отдельное мероприятие «Обеспечение реализации государственной программы Кировской области и прочие мероприятия в области образования и молодежной политики»</t>
  </si>
  <si>
    <t xml:space="preserve">х – финансирования не требуется.
</t>
  </si>
  <si>
    <t>___________________</t>
  </si>
  <si>
    <r>
      <t>Отдельное мероприятие</t>
    </r>
    <r>
      <rPr>
        <sz val="14"/>
        <rFont val="Times New Roman CYR"/>
        <charset val="204"/>
      </rPr>
      <t xml:space="preserve"> </t>
    </r>
    <r>
      <rPr>
        <sz val="14"/>
        <rFont val="Times New Roman"/>
        <family val="1"/>
        <charset val="204"/>
      </rPr>
      <t>«Обеспечение</t>
    </r>
    <r>
      <rPr>
        <sz val="14"/>
        <rFont val="Times New Roman CYR"/>
        <charset val="204"/>
      </rPr>
      <t xml:space="preserve"> жилыми помещениями лиц из числа детей-сирот и детей, оставшихся без попечения родителей</t>
    </r>
    <r>
      <rPr>
        <sz val="14"/>
        <rFont val="Times New Roman"/>
        <family val="1"/>
        <charset val="204"/>
      </rPr>
      <t xml:space="preserve">» </t>
    </r>
  </si>
  <si>
    <t>Отдельное мероприятие «Обеспечение государственных гарантий детям-сиротам и детям, оставшимся без попечения родителей, лицам из числа детей-сирот и детей, оставшихся без попечения родителей, лицам, потерявшим в период 
обучения обоих или единственного родителя»</t>
  </si>
  <si>
    <t xml:space="preserve">                                  Приложение № 9
</t>
  </si>
  <si>
    <t xml:space="preserve">                                  Приложение № 14</t>
  </si>
  <si>
    <t xml:space="preserve">                                  к Государственной программе</t>
  </si>
  <si>
    <t>* Дополнительно выделенные средства местного бюджета в 2020 году на строительство двух детских садов по адресам: г. Киров, ул. Заводская, д. 10а и г. Киров, ул. Чистопрудненская, д. 15 (не включены в паспорт регионального проекта «Содействие занятости»).</t>
  </si>
  <si>
    <t>профессионального обучения на основе государственного задания»</t>
  </si>
  <si>
    <t xml:space="preserve">Отдельное мероприятие «Развитие национально-региональной системы независимой оценки качества общего </t>
  </si>
  <si>
    <t>образования»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</si>
</sst>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_-* #,##0.00_р_._-;\-* #,##0.00_р_._-;_-* \-??_р_._-;_-@_-"/>
    <numFmt numFmtId="166" formatCode="_(* #,##0.00_);_(* \(#,##0.00\);_(* \-??_);_(@_)"/>
  </numFmts>
  <fonts count="27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rgb="FFFFFFD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sz val="14"/>
      <name val="Times New Roman CYR"/>
      <charset val="204"/>
    </font>
    <font>
      <sz val="11"/>
      <color rgb="FF000000"/>
      <name val="Calibri"/>
      <family val="2"/>
      <charset val="204"/>
    </font>
    <font>
      <sz val="19"/>
      <name val="Times New Roman"/>
      <family val="1"/>
      <charset val="204"/>
    </font>
    <font>
      <sz val="19"/>
      <color rgb="FFFF0000"/>
      <name val="Times New Roman"/>
      <family val="1"/>
      <charset val="204"/>
    </font>
    <font>
      <sz val="19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EF4"/>
        <bgColor rgb="FFCCFFFF"/>
      </patternFill>
    </fill>
    <fill>
      <patternFill patternType="solid">
        <fgColor rgb="FFCCC1DA"/>
        <bgColor rgb="FFCCCCFF"/>
      </patternFill>
    </fill>
    <fill>
      <patternFill patternType="solid">
        <fgColor rgb="FFFFD7D7"/>
        <bgColor rgb="FFDBEEF4"/>
      </patternFill>
    </fill>
    <fill>
      <patternFill patternType="solid">
        <fgColor rgb="FFFFA6A6"/>
        <bgColor rgb="FFFF8080"/>
      </patternFill>
    </fill>
    <fill>
      <patternFill patternType="solid">
        <fgColor rgb="FFFFFFFF"/>
        <bgColor rgb="FFFFFFD7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165" fontId="23" fillId="0" borderId="0" applyBorder="0" applyProtection="0"/>
  </cellStyleXfs>
  <cellXfs count="203">
    <xf numFmtId="0" fontId="0" fillId="0" borderId="0" xfId="0"/>
    <xf numFmtId="1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1" fontId="4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 vertical="top" wrapText="1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/>
    <xf numFmtId="4" fontId="5" fillId="0" borderId="0" xfId="0" applyNumberFormat="1" applyFont="1" applyAlignment="1"/>
    <xf numFmtId="164" fontId="0" fillId="0" borderId="0" xfId="0" applyNumberFormat="1"/>
    <xf numFmtId="164" fontId="9" fillId="0" borderId="0" xfId="0" applyNumberFormat="1" applyFont="1" applyAlignment="1"/>
    <xf numFmtId="0" fontId="4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6" fontId="11" fillId="2" borderId="1" xfId="1" applyNumberFormat="1" applyFont="1" applyFill="1" applyBorder="1" applyAlignment="1" applyProtection="1">
      <alignment vertical="top" wrapText="1"/>
    </xf>
    <xf numFmtId="166" fontId="4" fillId="2" borderId="1" xfId="1" applyNumberFormat="1" applyFont="1" applyFill="1" applyBorder="1" applyAlignment="1" applyProtection="1">
      <alignment vertical="top" wrapText="1"/>
    </xf>
    <xf numFmtId="0" fontId="11" fillId="3" borderId="1" xfId="0" applyFont="1" applyFill="1" applyBorder="1" applyAlignment="1">
      <alignment vertical="top" wrapText="1"/>
    </xf>
    <xf numFmtId="166" fontId="11" fillId="3" borderId="1" xfId="1" applyNumberFormat="1" applyFont="1" applyFill="1" applyBorder="1" applyAlignment="1" applyProtection="1">
      <alignment vertical="top" wrapText="1"/>
    </xf>
    <xf numFmtId="0" fontId="4" fillId="3" borderId="1" xfId="0" applyFont="1" applyFill="1" applyBorder="1" applyAlignment="1">
      <alignment vertical="top" wrapText="1"/>
    </xf>
    <xf numFmtId="166" fontId="4" fillId="3" borderId="1" xfId="1" applyNumberFormat="1" applyFont="1" applyFill="1" applyBorder="1" applyAlignment="1" applyProtection="1">
      <alignment vertical="top" wrapText="1"/>
    </xf>
    <xf numFmtId="0" fontId="11" fillId="4" borderId="1" xfId="0" applyFont="1" applyFill="1" applyBorder="1" applyAlignment="1">
      <alignment vertical="top" wrapText="1"/>
    </xf>
    <xf numFmtId="166" fontId="11" fillId="4" borderId="1" xfId="1" applyNumberFormat="1" applyFont="1" applyFill="1" applyBorder="1" applyAlignment="1" applyProtection="1">
      <alignment vertical="top" wrapText="1"/>
    </xf>
    <xf numFmtId="0" fontId="4" fillId="4" borderId="1" xfId="0" applyFont="1" applyFill="1" applyBorder="1" applyAlignment="1">
      <alignment vertical="top" wrapText="1"/>
    </xf>
    <xf numFmtId="166" fontId="4" fillId="4" borderId="1" xfId="1" applyNumberFormat="1" applyFont="1" applyFill="1" applyBorder="1" applyAlignment="1" applyProtection="1">
      <alignment vertical="top" wrapText="1"/>
    </xf>
    <xf numFmtId="0" fontId="11" fillId="0" borderId="1" xfId="0" applyFont="1" applyBorder="1" applyAlignment="1">
      <alignment vertical="top" wrapText="1"/>
    </xf>
    <xf numFmtId="166" fontId="11" fillId="0" borderId="1" xfId="1" applyNumberFormat="1" applyFont="1" applyBorder="1" applyAlignment="1" applyProtection="1">
      <alignment vertical="top" wrapText="1"/>
    </xf>
    <xf numFmtId="0" fontId="4" fillId="0" borderId="1" xfId="0" applyFont="1" applyBorder="1" applyAlignment="1">
      <alignment vertical="top" wrapText="1"/>
    </xf>
    <xf numFmtId="166" fontId="4" fillId="0" borderId="1" xfId="1" applyNumberFormat="1" applyFont="1" applyBorder="1" applyAlignment="1" applyProtection="1">
      <alignment vertical="top" wrapText="1"/>
    </xf>
    <xf numFmtId="0" fontId="12" fillId="0" borderId="0" xfId="0" applyFont="1" applyAlignment="1"/>
    <xf numFmtId="11" fontId="13" fillId="0" borderId="0" xfId="0" applyNumberFormat="1" applyFont="1" applyAlignment="1">
      <alignment horizontal="center"/>
    </xf>
    <xf numFmtId="0" fontId="13" fillId="0" borderId="0" xfId="0" applyFont="1" applyAlignment="1"/>
    <xf numFmtId="0" fontId="14" fillId="5" borderId="0" xfId="0" applyFont="1" applyFill="1" applyAlignment="1"/>
    <xf numFmtId="0" fontId="7" fillId="5" borderId="0" xfId="0" applyFont="1" applyFill="1" applyAlignment="1"/>
    <xf numFmtId="0" fontId="13" fillId="5" borderId="0" xfId="0" applyFont="1" applyFill="1" applyAlignment="1"/>
    <xf numFmtId="0" fontId="14" fillId="0" borderId="0" xfId="0" applyFont="1" applyAlignment="1"/>
    <xf numFmtId="0" fontId="15" fillId="6" borderId="0" xfId="0" applyFont="1" applyFill="1" applyAlignment="1"/>
    <xf numFmtId="11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11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15" fillId="0" borderId="0" xfId="0" applyFont="1" applyAlignment="1"/>
    <xf numFmtId="0" fontId="15" fillId="0" borderId="0" xfId="0" applyFont="1" applyBorder="1" applyAlignment="1">
      <alignment horizontal="left" vertical="top" wrapText="1"/>
    </xf>
    <xf numFmtId="11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4" fontId="17" fillId="0" borderId="0" xfId="0" applyNumberFormat="1" applyFont="1" applyBorder="1" applyAlignment="1"/>
    <xf numFmtId="4" fontId="18" fillId="0" borderId="0" xfId="0" applyNumberFormat="1" applyFont="1" applyBorder="1" applyAlignment="1"/>
    <xf numFmtId="0" fontId="15" fillId="0" borderId="0" xfId="0" applyFont="1" applyBorder="1" applyAlignment="1"/>
    <xf numFmtId="4" fontId="17" fillId="0" borderId="0" xfId="0" applyNumberFormat="1" applyFont="1" applyAlignment="1"/>
    <xf numFmtId="4" fontId="18" fillId="0" borderId="0" xfId="0" applyNumberFormat="1" applyFont="1" applyAlignment="1"/>
    <xf numFmtId="0" fontId="1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0" fontId="19" fillId="0" borderId="0" xfId="0" applyFont="1" applyAlignment="1"/>
    <xf numFmtId="166" fontId="7" fillId="0" borderId="1" xfId="1" applyNumberFormat="1" applyFont="1" applyBorder="1" applyAlignment="1" applyProtection="1">
      <alignment horizontal="center" vertical="top" wrapText="1"/>
    </xf>
    <xf numFmtId="166" fontId="13" fillId="0" borderId="1" xfId="1" applyNumberFormat="1" applyFont="1" applyBorder="1" applyAlignment="1" applyProtection="1">
      <alignment horizontal="center" vertical="top" wrapText="1"/>
    </xf>
    <xf numFmtId="0" fontId="20" fillId="0" borderId="0" xfId="0" applyFont="1" applyAlignment="1"/>
    <xf numFmtId="0" fontId="7" fillId="0" borderId="1" xfId="1" applyNumberFormat="1" applyFont="1" applyBorder="1" applyAlignment="1" applyProtection="1">
      <alignment horizontal="center" vertical="top" wrapText="1"/>
    </xf>
    <xf numFmtId="166" fontId="14" fillId="0" borderId="1" xfId="1" applyNumberFormat="1" applyFont="1" applyBorder="1" applyAlignment="1" applyProtection="1">
      <alignment horizontal="center" vertical="top" wrapText="1"/>
    </xf>
    <xf numFmtId="166" fontId="13" fillId="0" borderId="1" xfId="1" applyNumberFormat="1" applyFont="1" applyBorder="1" applyAlignment="1" applyProtection="1">
      <alignment horizontal="center" vertical="top" wrapText="1"/>
    </xf>
    <xf numFmtId="166" fontId="14" fillId="0" borderId="1" xfId="1" applyNumberFormat="1" applyFont="1" applyBorder="1" applyAlignment="1" applyProtection="1">
      <alignment horizontal="center" vertical="top" wrapText="1"/>
    </xf>
    <xf numFmtId="0" fontId="7" fillId="0" borderId="0" xfId="0" applyFont="1" applyAlignment="1"/>
    <xf numFmtId="0" fontId="14" fillId="0" borderId="3" xfId="0" applyFont="1" applyBorder="1" applyAlignment="1">
      <alignment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166" fontId="7" fillId="0" borderId="1" xfId="1" applyNumberFormat="1" applyFont="1" applyBorder="1" applyAlignment="1" applyProtection="1">
      <alignment horizontal="center" vertical="top" wrapText="1"/>
    </xf>
    <xf numFmtId="0" fontId="14" fillId="0" borderId="1" xfId="1" applyNumberFormat="1" applyFont="1" applyBorder="1" applyAlignment="1" applyProtection="1">
      <alignment horizontal="center" vertical="top" wrapText="1"/>
    </xf>
    <xf numFmtId="0" fontId="7" fillId="0" borderId="1" xfId="1" applyNumberFormat="1" applyFont="1" applyBorder="1" applyAlignment="1" applyProtection="1">
      <alignment horizontal="center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21" fillId="0" borderId="1" xfId="0" applyFont="1" applyBorder="1" applyAlignment="1"/>
    <xf numFmtId="0" fontId="7" fillId="0" borderId="1" xfId="0" applyFont="1" applyBorder="1" applyAlignment="1"/>
    <xf numFmtId="4" fontId="14" fillId="0" borderId="3" xfId="1" applyNumberFormat="1" applyFont="1" applyBorder="1" applyAlignment="1" applyProtection="1">
      <alignment horizontal="center" vertical="top" wrapText="1"/>
    </xf>
    <xf numFmtId="4" fontId="7" fillId="0" borderId="3" xfId="1" applyNumberFormat="1" applyFont="1" applyBorder="1" applyAlignment="1" applyProtection="1">
      <alignment horizontal="center" vertical="top" wrapText="1"/>
    </xf>
    <xf numFmtId="4" fontId="7" fillId="0" borderId="3" xfId="1" applyNumberFormat="1" applyFont="1" applyBorder="1" applyAlignment="1" applyProtection="1">
      <alignment horizontal="center" vertical="top" wrapText="1"/>
    </xf>
    <xf numFmtId="4" fontId="13" fillId="0" borderId="1" xfId="1" applyNumberFormat="1" applyFont="1" applyBorder="1" applyAlignment="1" applyProtection="1">
      <alignment horizontal="center" vertical="top" wrapText="1"/>
    </xf>
    <xf numFmtId="0" fontId="14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" fontId="21" fillId="0" borderId="1" xfId="1" applyNumberFormat="1" applyFont="1" applyBorder="1" applyAlignment="1" applyProtection="1">
      <alignment horizontal="center" vertical="top" wrapText="1"/>
    </xf>
    <xf numFmtId="0" fontId="14" fillId="0" borderId="1" xfId="1" applyNumberFormat="1" applyFont="1" applyBorder="1" applyAlignment="1" applyProtection="1">
      <alignment horizontal="center" vertical="top" wrapText="1"/>
    </xf>
    <xf numFmtId="0" fontId="13" fillId="0" borderId="1" xfId="1" applyNumberFormat="1" applyFont="1" applyBorder="1" applyAlignment="1" applyProtection="1">
      <alignment horizontal="center" vertical="top" wrapText="1"/>
    </xf>
    <xf numFmtId="0" fontId="7" fillId="0" borderId="4" xfId="0" applyFont="1" applyBorder="1" applyAlignment="1">
      <alignment vertical="top" wrapText="1"/>
    </xf>
    <xf numFmtId="4" fontId="14" fillId="0" borderId="4" xfId="1" applyNumberFormat="1" applyFont="1" applyBorder="1" applyAlignment="1" applyProtection="1">
      <alignment horizontal="center" vertical="top" wrapText="1"/>
    </xf>
    <xf numFmtId="4" fontId="7" fillId="0" borderId="4" xfId="1" applyNumberFormat="1" applyFont="1" applyBorder="1" applyAlignment="1" applyProtection="1">
      <alignment horizontal="center" vertical="top" wrapText="1"/>
    </xf>
    <xf numFmtId="4" fontId="7" fillId="0" borderId="4" xfId="1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>
      <alignment vertical="top" wrapText="1"/>
    </xf>
    <xf numFmtId="166" fontId="7" fillId="7" borderId="1" xfId="1" applyNumberFormat="1" applyFont="1" applyFill="1" applyBorder="1" applyAlignment="1" applyProtection="1">
      <alignment horizontal="center" vertical="top" wrapText="1"/>
    </xf>
    <xf numFmtId="49" fontId="14" fillId="7" borderId="1" xfId="0" applyNumberFormat="1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vertical="top" wrapText="1"/>
    </xf>
    <xf numFmtId="0" fontId="19" fillId="7" borderId="0" xfId="0" applyFont="1" applyFill="1" applyAlignment="1"/>
    <xf numFmtId="0" fontId="14" fillId="0" borderId="3" xfId="1" applyNumberFormat="1" applyFont="1" applyBorder="1" applyAlignment="1" applyProtection="1">
      <alignment horizontal="center" vertical="top" wrapText="1"/>
    </xf>
    <xf numFmtId="0" fontId="14" fillId="0" borderId="6" xfId="0" applyFont="1" applyBorder="1" applyAlignment="1">
      <alignment vertical="top" wrapText="1"/>
    </xf>
    <xf numFmtId="0" fontId="14" fillId="0" borderId="6" xfId="1" applyNumberFormat="1" applyFont="1" applyBorder="1" applyAlignment="1" applyProtection="1">
      <alignment horizontal="center" vertical="top" wrapText="1"/>
    </xf>
    <xf numFmtId="4" fontId="13" fillId="0" borderId="1" xfId="1" applyNumberFormat="1" applyFont="1" applyBorder="1" applyAlignment="1" applyProtection="1">
      <alignment horizontal="center" vertical="top" wrapText="1"/>
    </xf>
    <xf numFmtId="0" fontId="7" fillId="0" borderId="7" xfId="1" applyNumberFormat="1" applyFont="1" applyBorder="1" applyAlignment="1" applyProtection="1">
      <alignment horizontal="center" vertical="top" wrapText="1"/>
    </xf>
    <xf numFmtId="4" fontId="21" fillId="0" borderId="6" xfId="1" applyNumberFormat="1" applyFont="1" applyBorder="1" applyAlignment="1" applyProtection="1">
      <alignment horizontal="center" vertical="top" wrapText="1"/>
    </xf>
    <xf numFmtId="0" fontId="14" fillId="0" borderId="8" xfId="0" applyFont="1" applyBorder="1" applyAlignment="1">
      <alignment vertical="top" wrapText="1"/>
    </xf>
    <xf numFmtId="4" fontId="14" fillId="0" borderId="4" xfId="1" applyNumberFormat="1" applyFont="1" applyBorder="1" applyAlignment="1" applyProtection="1">
      <alignment horizontal="center" vertical="top" wrapText="1"/>
    </xf>
    <xf numFmtId="166" fontId="21" fillId="0" borderId="1" xfId="1" applyNumberFormat="1" applyFont="1" applyBorder="1" applyAlignment="1" applyProtection="1">
      <alignment horizontal="center" vertical="top" wrapText="1"/>
    </xf>
    <xf numFmtId="2" fontId="7" fillId="0" borderId="1" xfId="1" applyNumberFormat="1" applyFont="1" applyBorder="1" applyAlignment="1" applyProtection="1">
      <alignment horizontal="center" vertical="top" wrapText="1"/>
    </xf>
    <xf numFmtId="0" fontId="21" fillId="0" borderId="1" xfId="1" applyNumberFormat="1" applyFont="1" applyBorder="1" applyAlignment="1" applyProtection="1">
      <alignment horizontal="center" vertical="top" wrapText="1"/>
    </xf>
    <xf numFmtId="2" fontId="14" fillId="0" borderId="1" xfId="1" applyNumberFormat="1" applyFont="1" applyBorder="1" applyAlignment="1" applyProtection="1">
      <alignment horizontal="center" vertical="top" wrapText="1"/>
    </xf>
    <xf numFmtId="2" fontId="7" fillId="0" borderId="1" xfId="1" applyNumberFormat="1" applyFont="1" applyBorder="1" applyAlignment="1" applyProtection="1">
      <alignment horizontal="center" vertical="top" wrapText="1"/>
    </xf>
    <xf numFmtId="0" fontId="14" fillId="0" borderId="9" xfId="0" applyFont="1" applyBorder="1" applyAlignment="1">
      <alignment vertical="top" wrapText="1"/>
    </xf>
    <xf numFmtId="0" fontId="14" fillId="0" borderId="0" xfId="0" applyFont="1" applyAlignment="1"/>
    <xf numFmtId="0" fontId="7" fillId="0" borderId="0" xfId="0" applyFont="1" applyAlignment="1"/>
    <xf numFmtId="0" fontId="13" fillId="0" borderId="0" xfId="0" applyFont="1" applyAlignment="1"/>
    <xf numFmtId="4" fontId="14" fillId="0" borderId="1" xfId="1" applyNumberFormat="1" applyFont="1" applyBorder="1" applyAlignment="1" applyProtection="1">
      <alignment horizontal="center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11" fontId="14" fillId="0" borderId="0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49" fontId="14" fillId="0" borderId="5" xfId="0" applyNumberFormat="1" applyFont="1" applyBorder="1" applyAlignment="1">
      <alignment vertical="top" wrapText="1"/>
    </xf>
    <xf numFmtId="49" fontId="14" fillId="0" borderId="4" xfId="0" applyNumberFormat="1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7" borderId="3" xfId="0" applyFont="1" applyFill="1" applyBorder="1" applyAlignment="1">
      <alignment horizontal="left" vertical="top" wrapText="1"/>
    </xf>
    <xf numFmtId="0" fontId="14" fillId="0" borderId="12" xfId="0" applyFont="1" applyBorder="1" applyAlignment="1">
      <alignment vertical="top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wrapText="1"/>
    </xf>
    <xf numFmtId="1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11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1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" fontId="7" fillId="0" borderId="1" xfId="1" applyNumberFormat="1" applyFont="1" applyBorder="1" applyAlignment="1" applyProtection="1">
      <alignment horizontal="center" vertical="top" wrapText="1"/>
    </xf>
    <xf numFmtId="4" fontId="14" fillId="0" borderId="1" xfId="1" applyNumberFormat="1" applyFont="1" applyBorder="1" applyAlignment="1" applyProtection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49" fontId="14" fillId="0" borderId="14" xfId="0" applyNumberFormat="1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horizontal="center" vertical="top" wrapText="1"/>
    </xf>
    <xf numFmtId="0" fontId="7" fillId="0" borderId="1" xfId="1" applyNumberFormat="1" applyFont="1" applyBorder="1" applyAlignment="1" applyProtection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166" fontId="14" fillId="0" borderId="1" xfId="1" applyNumberFormat="1" applyFont="1" applyBorder="1" applyAlignment="1" applyProtection="1">
      <alignment horizontal="center" vertical="top" wrapText="1"/>
    </xf>
    <xf numFmtId="166" fontId="7" fillId="0" borderId="1" xfId="1" applyNumberFormat="1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6" fontId="7" fillId="7" borderId="1" xfId="1" applyNumberFormat="1" applyFont="1" applyFill="1" applyBorder="1" applyAlignment="1" applyProtection="1">
      <alignment horizontal="center" vertical="top" wrapText="1"/>
    </xf>
    <xf numFmtId="49" fontId="14" fillId="0" borderId="14" xfId="0" applyNumberFormat="1" applyFont="1" applyBorder="1" applyAlignment="1">
      <alignment vertical="top" wrapText="1"/>
    </xf>
    <xf numFmtId="49" fontId="14" fillId="0" borderId="8" xfId="0" applyNumberFormat="1" applyFont="1" applyBorder="1" applyAlignment="1">
      <alignment vertical="top" wrapText="1"/>
    </xf>
    <xf numFmtId="0" fontId="14" fillId="0" borderId="1" xfId="1" applyNumberFormat="1" applyFont="1" applyBorder="1" applyAlignment="1" applyProtection="1">
      <alignment horizontal="center" vertical="top" wrapText="1"/>
    </xf>
    <xf numFmtId="11" fontId="26" fillId="0" borderId="10" xfId="0" applyNumberFormat="1" applyFont="1" applyBorder="1" applyAlignment="1">
      <alignment horizontal="left" wrapText="1"/>
    </xf>
    <xf numFmtId="11" fontId="26" fillId="0" borderId="0" xfId="0" applyNumberFormat="1" applyFont="1" applyBorder="1" applyAlignment="1">
      <alignment horizontal="justify" wrapText="1"/>
    </xf>
    <xf numFmtId="11" fontId="14" fillId="0" borderId="0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D7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70"/>
  <sheetViews>
    <sheetView view="pageBreakPreview" zoomScale="75" zoomScaleNormal="66" zoomScalePageLayoutView="75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 activeCell="E31" sqref="E31"/>
    </sheetView>
  </sheetViews>
  <sheetFormatPr defaultColWidth="9.140625" defaultRowHeight="15" x14ac:dyDescent="0.25"/>
  <cols>
    <col min="1" max="1" width="6.140625" style="1" customWidth="1"/>
    <col min="2" max="2" width="19.140625" style="2" customWidth="1"/>
    <col min="3" max="3" width="39.42578125" style="2" customWidth="1"/>
    <col min="4" max="4" width="35.5703125" style="2" customWidth="1"/>
    <col min="5" max="5" width="18.7109375" style="3" customWidth="1"/>
    <col min="6" max="8" width="17.85546875" style="3" customWidth="1"/>
    <col min="9" max="9" width="18.140625" style="3" customWidth="1"/>
    <col min="10" max="10" width="17.85546875" style="4" customWidth="1"/>
    <col min="11" max="12" width="9.140625" style="3"/>
    <col min="13" max="14" width="20.42578125" style="3" customWidth="1"/>
    <col min="15" max="252" width="9.140625" style="3"/>
    <col min="253" max="253" width="6.140625" style="3" customWidth="1"/>
    <col min="254" max="254" width="19.140625" style="3" customWidth="1"/>
    <col min="255" max="255" width="39.42578125" style="3" customWidth="1"/>
    <col min="256" max="256" width="35.5703125" style="3" customWidth="1"/>
    <col min="257" max="258" width="17.85546875" style="3" customWidth="1"/>
    <col min="259" max="259" width="18.140625" style="3" customWidth="1"/>
    <col min="260" max="260" width="18.7109375" style="3" customWidth="1"/>
    <col min="261" max="263" width="17.85546875" style="3" customWidth="1"/>
    <col min="264" max="264" width="18.140625" style="3" customWidth="1"/>
    <col min="265" max="265" width="17.85546875" style="3" customWidth="1"/>
    <col min="266" max="508" width="9.140625" style="3"/>
    <col min="509" max="509" width="6.140625" style="3" customWidth="1"/>
    <col min="510" max="510" width="19.140625" style="3" customWidth="1"/>
    <col min="511" max="511" width="39.42578125" style="3" customWidth="1"/>
    <col min="512" max="512" width="35.5703125" style="3" customWidth="1"/>
    <col min="513" max="514" width="17.85546875" style="3" customWidth="1"/>
    <col min="515" max="515" width="18.140625" style="3" customWidth="1"/>
    <col min="516" max="516" width="18.7109375" style="3" customWidth="1"/>
    <col min="517" max="519" width="17.85546875" style="3" customWidth="1"/>
    <col min="520" max="520" width="18.140625" style="3" customWidth="1"/>
    <col min="521" max="521" width="17.85546875" style="3" customWidth="1"/>
    <col min="522" max="764" width="9.140625" style="3"/>
    <col min="765" max="765" width="6.140625" style="3" customWidth="1"/>
    <col min="766" max="766" width="19.140625" style="3" customWidth="1"/>
    <col min="767" max="767" width="39.42578125" style="3" customWidth="1"/>
    <col min="768" max="768" width="35.5703125" style="3" customWidth="1"/>
    <col min="769" max="770" width="17.85546875" style="3" customWidth="1"/>
    <col min="771" max="771" width="18.140625" style="3" customWidth="1"/>
    <col min="772" max="772" width="18.7109375" style="3" customWidth="1"/>
    <col min="773" max="775" width="17.85546875" style="3" customWidth="1"/>
    <col min="776" max="776" width="18.140625" style="3" customWidth="1"/>
    <col min="777" max="777" width="17.85546875" style="3" customWidth="1"/>
    <col min="778" max="1020" width="9.140625" style="3"/>
    <col min="1021" max="1021" width="6.140625" style="3" customWidth="1"/>
    <col min="1022" max="1022" width="19.140625" style="3" customWidth="1"/>
    <col min="1023" max="1023" width="39.42578125" style="3" customWidth="1"/>
    <col min="1024" max="1024" width="35.5703125" style="3" customWidth="1"/>
  </cols>
  <sheetData>
    <row r="1" spans="1:18" ht="20.25" customHeight="1" x14ac:dyDescent="0.35">
      <c r="A1" s="5"/>
      <c r="B1" s="6"/>
      <c r="C1" s="6"/>
      <c r="D1" s="6"/>
      <c r="E1" s="6"/>
      <c r="F1" s="6"/>
      <c r="G1" s="145" t="s">
        <v>0</v>
      </c>
      <c r="H1" s="145"/>
      <c r="I1" s="145"/>
      <c r="J1" s="145"/>
    </row>
    <row r="2" spans="1:18" ht="23.25" customHeight="1" x14ac:dyDescent="0.25">
      <c r="A2" s="5"/>
      <c r="B2" s="6"/>
      <c r="C2" s="6"/>
      <c r="D2" s="6"/>
      <c r="E2" s="6"/>
      <c r="F2" s="6"/>
      <c r="G2" s="146" t="s">
        <v>1</v>
      </c>
      <c r="H2" s="146"/>
      <c r="I2" s="146"/>
      <c r="J2" s="146"/>
    </row>
    <row r="3" spans="1:18" ht="23.25" customHeight="1" x14ac:dyDescent="0.25">
      <c r="A3" s="5"/>
      <c r="B3" s="6"/>
      <c r="C3" s="6"/>
      <c r="D3" s="6"/>
      <c r="E3" s="6"/>
      <c r="F3" s="6"/>
      <c r="G3" s="146" t="s">
        <v>2</v>
      </c>
      <c r="H3" s="146"/>
      <c r="I3" s="146"/>
      <c r="J3" s="146"/>
    </row>
    <row r="4" spans="1:18" ht="23.25" x14ac:dyDescent="0.25">
      <c r="A4" s="5"/>
      <c r="B4" s="6"/>
      <c r="C4" s="6"/>
      <c r="D4" s="6"/>
      <c r="E4" s="6"/>
      <c r="F4" s="6"/>
      <c r="G4" s="7"/>
      <c r="H4" s="7"/>
      <c r="I4" s="7"/>
      <c r="J4" s="7"/>
    </row>
    <row r="5" spans="1:18" s="8" customFormat="1" ht="52.5" customHeight="1" x14ac:dyDescent="0.3">
      <c r="A5" s="147" t="s">
        <v>3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8" s="8" customFormat="1" ht="15.75" x14ac:dyDescent="0.25">
      <c r="A6" s="5"/>
      <c r="B6" s="9"/>
      <c r="C6" s="10"/>
      <c r="D6" s="10"/>
      <c r="E6" s="6"/>
      <c r="F6" s="6"/>
      <c r="G6" s="6"/>
      <c r="H6" s="6"/>
      <c r="I6" s="6"/>
      <c r="J6" s="11"/>
    </row>
    <row r="7" spans="1:18" s="8" customFormat="1" ht="15.75" x14ac:dyDescent="0.25">
      <c r="A7" s="5"/>
      <c r="B7" s="9"/>
      <c r="C7" s="10"/>
      <c r="D7" s="10"/>
      <c r="E7" s="12" t="e">
        <f>#REF!</f>
        <v>#REF!</v>
      </c>
      <c r="F7" s="12" t="e">
        <f>#REF!</f>
        <v>#REF!</v>
      </c>
      <c r="G7" s="12" t="e">
        <f>#REF!</f>
        <v>#REF!</v>
      </c>
      <c r="H7" s="12" t="e">
        <f>#REF!</f>
        <v>#REF!</v>
      </c>
      <c r="I7" s="12" t="e">
        <f>#REF!</f>
        <v>#REF!</v>
      </c>
      <c r="J7" s="11"/>
      <c r="M7" s="13">
        <f>135089.8+266081.1+381544.7+1490199.9+1202019.9+9490968.7+16791.4</f>
        <v>12982695.5</v>
      </c>
      <c r="N7" s="13">
        <f>16932.9+9203098.8+1083587.2+1498898.9+394461.6+266412.7+133203.7</f>
        <v>12596595.799999999</v>
      </c>
      <c r="O7" s="13"/>
      <c r="P7" s="13"/>
      <c r="Q7" s="13"/>
      <c r="R7" s="13"/>
    </row>
    <row r="8" spans="1:18" s="8" customFormat="1" ht="15.75" x14ac:dyDescent="0.25">
      <c r="A8" s="5"/>
      <c r="B8" s="9"/>
      <c r="C8" s="10"/>
      <c r="D8" s="10"/>
      <c r="E8" s="12" t="e">
        <f>E7-E11</f>
        <v>#REF!</v>
      </c>
      <c r="F8" s="12" t="e">
        <f>F7-F11</f>
        <v>#REF!</v>
      </c>
      <c r="G8" s="12" t="e">
        <f>G7-G11</f>
        <v>#REF!</v>
      </c>
      <c r="H8" s="12" t="e">
        <f>H7-H11</f>
        <v>#REF!</v>
      </c>
      <c r="I8" s="12" t="e">
        <f>I7-I11</f>
        <v>#REF!</v>
      </c>
      <c r="J8" s="11"/>
      <c r="M8" s="14">
        <f>M7-E12-E13</f>
        <v>-1816632.8000000007</v>
      </c>
      <c r="N8" s="14">
        <f>N7-F12-F13</f>
        <v>-2298299.1000000015</v>
      </c>
    </row>
    <row r="9" spans="1:18" s="8" customFormat="1" ht="15.75" customHeight="1" x14ac:dyDescent="0.2">
      <c r="A9" s="148" t="s">
        <v>4</v>
      </c>
      <c r="B9" s="149" t="s">
        <v>5</v>
      </c>
      <c r="C9" s="149" t="s">
        <v>6</v>
      </c>
      <c r="D9" s="149" t="s">
        <v>7</v>
      </c>
      <c r="E9" s="150" t="s">
        <v>8</v>
      </c>
      <c r="F9" s="150"/>
      <c r="G9" s="150"/>
      <c r="H9" s="150"/>
      <c r="I9" s="150"/>
      <c r="J9" s="150"/>
    </row>
    <row r="10" spans="1:18" s="8" customFormat="1" ht="15.75" x14ac:dyDescent="0.2">
      <c r="A10" s="148"/>
      <c r="B10" s="149"/>
      <c r="C10" s="149"/>
      <c r="D10" s="149"/>
      <c r="E10" s="15" t="s">
        <v>9</v>
      </c>
      <c r="F10" s="15" t="s">
        <v>10</v>
      </c>
      <c r="G10" s="15" t="s">
        <v>11</v>
      </c>
      <c r="H10" s="15" t="s">
        <v>12</v>
      </c>
      <c r="I10" s="15" t="s">
        <v>13</v>
      </c>
      <c r="J10" s="16" t="s">
        <v>14</v>
      </c>
    </row>
    <row r="11" spans="1:18" s="8" customFormat="1" ht="15.75" customHeight="1" x14ac:dyDescent="0.2">
      <c r="A11" s="151"/>
      <c r="B11" s="152" t="s">
        <v>15</v>
      </c>
      <c r="C11" s="152" t="s">
        <v>16</v>
      </c>
      <c r="D11" s="17" t="s">
        <v>17</v>
      </c>
      <c r="E11" s="18">
        <v>14927558.1</v>
      </c>
      <c r="F11" s="18">
        <v>14896598.9</v>
      </c>
      <c r="G11" s="18">
        <v>14424159.6</v>
      </c>
      <c r="H11" s="18">
        <v>14332131.439999999</v>
      </c>
      <c r="I11" s="18">
        <v>14477850.24</v>
      </c>
      <c r="J11" s="19">
        <v>73058298.280000001</v>
      </c>
    </row>
    <row r="12" spans="1:18" s="8" customFormat="1" ht="15.75" x14ac:dyDescent="0.2">
      <c r="A12" s="151"/>
      <c r="B12" s="152"/>
      <c r="C12" s="152"/>
      <c r="D12" s="17" t="s">
        <v>18</v>
      </c>
      <c r="E12" s="18">
        <v>756721.5</v>
      </c>
      <c r="F12" s="18">
        <v>894860.80000000005</v>
      </c>
      <c r="G12" s="18">
        <v>442382.9</v>
      </c>
      <c r="H12" s="18">
        <v>799230.7</v>
      </c>
      <c r="I12" s="18">
        <v>899026.8</v>
      </c>
      <c r="J12" s="19">
        <v>3792222.7</v>
      </c>
    </row>
    <row r="13" spans="1:18" s="8" customFormat="1" ht="15.75" x14ac:dyDescent="0.2">
      <c r="A13" s="151"/>
      <c r="B13" s="152"/>
      <c r="C13" s="152"/>
      <c r="D13" s="17" t="s">
        <v>19</v>
      </c>
      <c r="E13" s="18">
        <v>14042606.800000001</v>
      </c>
      <c r="F13" s="18">
        <v>14000034.1</v>
      </c>
      <c r="G13" s="18">
        <v>13980072.699999999</v>
      </c>
      <c r="H13" s="18">
        <v>13527914.300000001</v>
      </c>
      <c r="I13" s="18">
        <v>13570237</v>
      </c>
      <c r="J13" s="19">
        <v>69120864.900000006</v>
      </c>
    </row>
    <row r="14" spans="1:18" s="8" customFormat="1" ht="15.75" x14ac:dyDescent="0.2">
      <c r="A14" s="151"/>
      <c r="B14" s="152"/>
      <c r="C14" s="152"/>
      <c r="D14" s="17" t="s">
        <v>20</v>
      </c>
      <c r="E14" s="18">
        <v>128129.8</v>
      </c>
      <c r="F14" s="18">
        <v>1604</v>
      </c>
      <c r="G14" s="18">
        <v>1604</v>
      </c>
      <c r="H14" s="18">
        <v>2686.44</v>
      </c>
      <c r="I14" s="18">
        <v>2686.44</v>
      </c>
      <c r="J14" s="19">
        <v>136710.68</v>
      </c>
    </row>
    <row r="15" spans="1:18" ht="15.75" x14ac:dyDescent="0.25">
      <c r="A15" s="151"/>
      <c r="B15" s="152"/>
      <c r="C15" s="152"/>
      <c r="D15" s="17" t="s">
        <v>21</v>
      </c>
      <c r="E15" s="18">
        <v>100</v>
      </c>
      <c r="F15" s="18">
        <v>100</v>
      </c>
      <c r="G15" s="18">
        <v>100</v>
      </c>
      <c r="H15" s="18">
        <v>2300</v>
      </c>
      <c r="I15" s="18">
        <v>5900</v>
      </c>
      <c r="J15" s="19">
        <v>8500</v>
      </c>
    </row>
    <row r="16" spans="1:18" ht="15.75" customHeight="1" x14ac:dyDescent="0.25">
      <c r="A16" s="153"/>
      <c r="B16" s="154" t="s">
        <v>22</v>
      </c>
      <c r="C16" s="155"/>
      <c r="D16" s="20" t="s">
        <v>17</v>
      </c>
      <c r="E16" s="21">
        <v>846358.4</v>
      </c>
      <c r="F16" s="21">
        <v>868752</v>
      </c>
      <c r="G16" s="21">
        <v>404105.7</v>
      </c>
      <c r="H16" s="21">
        <v>847638</v>
      </c>
      <c r="I16" s="21">
        <v>994492</v>
      </c>
      <c r="J16" s="21">
        <v>3961346.1</v>
      </c>
    </row>
    <row r="17" spans="1:10" ht="15.75" x14ac:dyDescent="0.25">
      <c r="A17" s="153"/>
      <c r="B17" s="154"/>
      <c r="C17" s="155"/>
      <c r="D17" s="22" t="s">
        <v>18</v>
      </c>
      <c r="E17" s="23">
        <v>710242.8</v>
      </c>
      <c r="F17" s="23">
        <v>857672.9</v>
      </c>
      <c r="G17" s="23">
        <v>397590.1</v>
      </c>
      <c r="H17" s="23">
        <v>690116.8</v>
      </c>
      <c r="I17" s="23">
        <v>789912.9</v>
      </c>
      <c r="J17" s="23">
        <v>3445535.5</v>
      </c>
    </row>
    <row r="18" spans="1:10" ht="15.75" x14ac:dyDescent="0.25">
      <c r="A18" s="153"/>
      <c r="B18" s="154"/>
      <c r="C18" s="155"/>
      <c r="D18" s="22" t="s">
        <v>19</v>
      </c>
      <c r="E18" s="23">
        <v>9589.7999999999993</v>
      </c>
      <c r="F18" s="23">
        <v>11079.1</v>
      </c>
      <c r="G18" s="23">
        <v>6515.6</v>
      </c>
      <c r="H18" s="23">
        <v>155291.20000000001</v>
      </c>
      <c r="I18" s="23">
        <v>198349.1</v>
      </c>
      <c r="J18" s="23">
        <v>380824.8</v>
      </c>
    </row>
    <row r="19" spans="1:10" s="8" customFormat="1" ht="15.75" x14ac:dyDescent="0.2">
      <c r="A19" s="153"/>
      <c r="B19" s="154"/>
      <c r="C19" s="155"/>
      <c r="D19" s="22" t="s">
        <v>20</v>
      </c>
      <c r="E19" s="23">
        <v>126525.8</v>
      </c>
      <c r="F19" s="23">
        <v>0</v>
      </c>
      <c r="G19" s="23">
        <v>0</v>
      </c>
      <c r="H19" s="23">
        <v>1230</v>
      </c>
      <c r="I19" s="23">
        <v>1230</v>
      </c>
      <c r="J19" s="23">
        <v>128985.8</v>
      </c>
    </row>
    <row r="20" spans="1:10" ht="15.75" x14ac:dyDescent="0.25">
      <c r="A20" s="153"/>
      <c r="B20" s="154"/>
      <c r="C20" s="155"/>
      <c r="D20" s="22" t="s">
        <v>21</v>
      </c>
      <c r="E20" s="23">
        <v>0</v>
      </c>
      <c r="F20" s="23">
        <v>0</v>
      </c>
      <c r="G20" s="23">
        <v>0</v>
      </c>
      <c r="H20" s="23">
        <v>1000</v>
      </c>
      <c r="I20" s="23">
        <v>5000</v>
      </c>
      <c r="J20" s="23">
        <v>6000</v>
      </c>
    </row>
    <row r="21" spans="1:10" ht="15.75" customHeight="1" x14ac:dyDescent="0.25">
      <c r="A21" s="153"/>
      <c r="B21" s="156" t="s">
        <v>23</v>
      </c>
      <c r="C21" s="155" t="s">
        <v>24</v>
      </c>
      <c r="D21" s="20" t="s">
        <v>17</v>
      </c>
      <c r="E21" s="21">
        <v>447064.6</v>
      </c>
      <c r="F21" s="21">
        <v>0</v>
      </c>
      <c r="G21" s="21">
        <v>0</v>
      </c>
      <c r="H21" s="21">
        <v>0</v>
      </c>
      <c r="I21" s="21">
        <v>0</v>
      </c>
      <c r="J21" s="21">
        <v>447064.6</v>
      </c>
    </row>
    <row r="22" spans="1:10" ht="15.75" x14ac:dyDescent="0.25">
      <c r="A22" s="153"/>
      <c r="B22" s="156"/>
      <c r="C22" s="155"/>
      <c r="D22" s="22" t="s">
        <v>18</v>
      </c>
      <c r="E22" s="23">
        <v>318323.40000000002</v>
      </c>
      <c r="F22" s="23">
        <v>0</v>
      </c>
      <c r="G22" s="23">
        <v>0</v>
      </c>
      <c r="H22" s="23">
        <v>0</v>
      </c>
      <c r="I22" s="23">
        <v>0</v>
      </c>
      <c r="J22" s="23">
        <v>318323.40000000002</v>
      </c>
    </row>
    <row r="23" spans="1:10" ht="15.75" x14ac:dyDescent="0.25">
      <c r="A23" s="153"/>
      <c r="B23" s="156"/>
      <c r="C23" s="155"/>
      <c r="D23" s="22" t="s">
        <v>19</v>
      </c>
      <c r="E23" s="23">
        <v>3215.4</v>
      </c>
      <c r="F23" s="23">
        <v>0</v>
      </c>
      <c r="G23" s="23">
        <v>0</v>
      </c>
      <c r="H23" s="23">
        <v>0</v>
      </c>
      <c r="I23" s="23">
        <v>0</v>
      </c>
      <c r="J23" s="23">
        <v>3215.4</v>
      </c>
    </row>
    <row r="24" spans="1:10" s="8" customFormat="1" ht="15.75" x14ac:dyDescent="0.2">
      <c r="A24" s="153"/>
      <c r="B24" s="156"/>
      <c r="C24" s="155"/>
      <c r="D24" s="22" t="s">
        <v>20</v>
      </c>
      <c r="E24" s="23">
        <v>125525.8</v>
      </c>
      <c r="F24" s="23">
        <v>0</v>
      </c>
      <c r="G24" s="23">
        <v>0</v>
      </c>
      <c r="H24" s="23">
        <v>0</v>
      </c>
      <c r="I24" s="23">
        <v>0</v>
      </c>
      <c r="J24" s="23">
        <v>125525.8</v>
      </c>
    </row>
    <row r="25" spans="1:10" ht="15.75" x14ac:dyDescent="0.25">
      <c r="A25" s="153"/>
      <c r="B25" s="156"/>
      <c r="C25" s="155"/>
      <c r="D25" s="22" t="s">
        <v>21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</row>
    <row r="26" spans="1:10" ht="15.75" customHeight="1" x14ac:dyDescent="0.25">
      <c r="A26" s="153"/>
      <c r="B26" s="156" t="s">
        <v>23</v>
      </c>
      <c r="C26" s="155" t="s">
        <v>25</v>
      </c>
      <c r="D26" s="20" t="s">
        <v>17</v>
      </c>
      <c r="E26" s="21">
        <v>91882.1</v>
      </c>
      <c r="F26" s="21">
        <v>379677.6</v>
      </c>
      <c r="G26" s="21">
        <v>26431.4</v>
      </c>
      <c r="H26" s="21">
        <v>45910</v>
      </c>
      <c r="I26" s="21">
        <v>45910</v>
      </c>
      <c r="J26" s="21">
        <v>589811.1</v>
      </c>
    </row>
    <row r="27" spans="1:10" ht="15.75" x14ac:dyDescent="0.25">
      <c r="A27" s="153"/>
      <c r="B27" s="156"/>
      <c r="C27" s="155"/>
      <c r="D27" s="22" t="s">
        <v>18</v>
      </c>
      <c r="E27" s="23">
        <v>88734.8</v>
      </c>
      <c r="F27" s="23">
        <v>374642.2</v>
      </c>
      <c r="G27" s="23">
        <v>24845.5</v>
      </c>
      <c r="H27" s="23">
        <v>23400</v>
      </c>
      <c r="I27" s="23">
        <v>23400</v>
      </c>
      <c r="J27" s="23">
        <v>535022.5</v>
      </c>
    </row>
    <row r="28" spans="1:10" ht="15.75" x14ac:dyDescent="0.25">
      <c r="A28" s="153"/>
      <c r="B28" s="156"/>
      <c r="C28" s="155"/>
      <c r="D28" s="22" t="s">
        <v>19</v>
      </c>
      <c r="E28" s="23">
        <v>2147.3000000000002</v>
      </c>
      <c r="F28" s="23">
        <v>5035.3999999999996</v>
      </c>
      <c r="G28" s="23">
        <v>1585.9</v>
      </c>
      <c r="H28" s="23">
        <v>21280</v>
      </c>
      <c r="I28" s="23">
        <v>21280</v>
      </c>
      <c r="J28" s="23">
        <v>51328.6</v>
      </c>
    </row>
    <row r="29" spans="1:10" s="8" customFormat="1" ht="15.75" x14ac:dyDescent="0.2">
      <c r="A29" s="153"/>
      <c r="B29" s="156"/>
      <c r="C29" s="155"/>
      <c r="D29" s="22" t="s">
        <v>20</v>
      </c>
      <c r="E29" s="23">
        <v>1000</v>
      </c>
      <c r="F29" s="23">
        <v>0</v>
      </c>
      <c r="G29" s="23">
        <v>0</v>
      </c>
      <c r="H29" s="23">
        <v>1230</v>
      </c>
      <c r="I29" s="23">
        <v>1230</v>
      </c>
      <c r="J29" s="23">
        <v>3460</v>
      </c>
    </row>
    <row r="30" spans="1:10" ht="15.75" x14ac:dyDescent="0.25">
      <c r="A30" s="153"/>
      <c r="B30" s="156"/>
      <c r="C30" s="155"/>
      <c r="D30" s="22" t="s">
        <v>21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</row>
    <row r="31" spans="1:10" ht="15.75" customHeight="1" x14ac:dyDescent="0.25">
      <c r="A31" s="153"/>
      <c r="B31" s="156" t="s">
        <v>23</v>
      </c>
      <c r="C31" s="155" t="s">
        <v>26</v>
      </c>
      <c r="D31" s="20" t="s">
        <v>17</v>
      </c>
      <c r="E31" s="21">
        <v>243700.5</v>
      </c>
      <c r="F31" s="21">
        <v>280671.3</v>
      </c>
      <c r="G31" s="21">
        <v>169548.6</v>
      </c>
      <c r="H31" s="21">
        <v>232540</v>
      </c>
      <c r="I31" s="21">
        <v>279490</v>
      </c>
      <c r="J31" s="21">
        <v>1205950.3999999999</v>
      </c>
    </row>
    <row r="32" spans="1:10" ht="15.75" x14ac:dyDescent="0.25">
      <c r="A32" s="153"/>
      <c r="B32" s="156"/>
      <c r="C32" s="155"/>
      <c r="D32" s="22" t="s">
        <v>18</v>
      </c>
      <c r="E32" s="23">
        <v>241263.5</v>
      </c>
      <c r="F32" s="23">
        <v>277864.59999999998</v>
      </c>
      <c r="G32" s="23">
        <v>167853.1</v>
      </c>
      <c r="H32" s="23">
        <v>202210</v>
      </c>
      <c r="I32" s="23">
        <v>222010</v>
      </c>
      <c r="J32" s="23">
        <v>1111201.2</v>
      </c>
    </row>
    <row r="33" spans="1:10" ht="15.75" x14ac:dyDescent="0.25">
      <c r="A33" s="153"/>
      <c r="B33" s="156"/>
      <c r="C33" s="155"/>
      <c r="D33" s="22" t="s">
        <v>19</v>
      </c>
      <c r="E33" s="23">
        <v>2437</v>
      </c>
      <c r="F33" s="23">
        <v>2806.7</v>
      </c>
      <c r="G33" s="23">
        <v>1695.5</v>
      </c>
      <c r="H33" s="23">
        <v>30330</v>
      </c>
      <c r="I33" s="23">
        <v>53480</v>
      </c>
      <c r="J33" s="23">
        <v>90749.2</v>
      </c>
    </row>
    <row r="34" spans="1:10" s="8" customFormat="1" ht="15.75" x14ac:dyDescent="0.2">
      <c r="A34" s="153"/>
      <c r="B34" s="156"/>
      <c r="C34" s="155"/>
      <c r="D34" s="22" t="s">
        <v>20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</row>
    <row r="35" spans="1:10" ht="15.75" x14ac:dyDescent="0.25">
      <c r="A35" s="153"/>
      <c r="B35" s="156"/>
      <c r="C35" s="155"/>
      <c r="D35" s="22" t="s">
        <v>21</v>
      </c>
      <c r="E35" s="23">
        <v>0</v>
      </c>
      <c r="F35" s="23">
        <v>0</v>
      </c>
      <c r="G35" s="23">
        <v>0</v>
      </c>
      <c r="H35" s="23">
        <v>0</v>
      </c>
      <c r="I35" s="23">
        <v>4000</v>
      </c>
      <c r="J35" s="23">
        <v>4000</v>
      </c>
    </row>
    <row r="36" spans="1:10" ht="15.75" customHeight="1" x14ac:dyDescent="0.25">
      <c r="A36" s="153"/>
      <c r="B36" s="156" t="s">
        <v>23</v>
      </c>
      <c r="C36" s="155" t="s">
        <v>27</v>
      </c>
      <c r="D36" s="20" t="s">
        <v>17</v>
      </c>
      <c r="E36" s="21">
        <v>0</v>
      </c>
      <c r="F36" s="21">
        <v>0</v>
      </c>
      <c r="G36" s="21">
        <v>0</v>
      </c>
      <c r="H36" s="21">
        <v>1200</v>
      </c>
      <c r="I36" s="21">
        <v>1200</v>
      </c>
      <c r="J36" s="21">
        <v>2400</v>
      </c>
    </row>
    <row r="37" spans="1:10" ht="15.75" x14ac:dyDescent="0.25">
      <c r="A37" s="153"/>
      <c r="B37" s="156"/>
      <c r="C37" s="155"/>
      <c r="D37" s="22" t="s">
        <v>18</v>
      </c>
      <c r="E37" s="23">
        <v>0</v>
      </c>
      <c r="F37" s="23">
        <v>0</v>
      </c>
      <c r="G37" s="23">
        <v>0</v>
      </c>
      <c r="H37" s="23">
        <v>950</v>
      </c>
      <c r="I37" s="23">
        <v>950</v>
      </c>
      <c r="J37" s="23">
        <v>1900</v>
      </c>
    </row>
    <row r="38" spans="1:10" ht="15.75" x14ac:dyDescent="0.25">
      <c r="A38" s="153"/>
      <c r="B38" s="156"/>
      <c r="C38" s="155"/>
      <c r="D38" s="22" t="s">
        <v>19</v>
      </c>
      <c r="E38" s="23">
        <v>0</v>
      </c>
      <c r="F38" s="23">
        <v>0</v>
      </c>
      <c r="G38" s="23">
        <v>0</v>
      </c>
      <c r="H38" s="23">
        <v>250</v>
      </c>
      <c r="I38" s="23">
        <v>250</v>
      </c>
      <c r="J38" s="23">
        <v>500</v>
      </c>
    </row>
    <row r="39" spans="1:10" ht="15.75" x14ac:dyDescent="0.25">
      <c r="A39" s="153"/>
      <c r="B39" s="156"/>
      <c r="C39" s="155"/>
      <c r="D39" s="22" t="s">
        <v>20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</row>
    <row r="40" spans="1:10" ht="15.75" x14ac:dyDescent="0.25">
      <c r="A40" s="153"/>
      <c r="B40" s="156"/>
      <c r="C40" s="155"/>
      <c r="D40" s="22" t="s">
        <v>21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</row>
    <row r="41" spans="1:10" ht="15.75" customHeight="1" x14ac:dyDescent="0.25">
      <c r="A41" s="153"/>
      <c r="B41" s="156" t="s">
        <v>23</v>
      </c>
      <c r="C41" s="155" t="s">
        <v>28</v>
      </c>
      <c r="D41" s="20" t="s">
        <v>17</v>
      </c>
      <c r="E41" s="21">
        <v>62546.6</v>
      </c>
      <c r="F41" s="21">
        <v>99125.4</v>
      </c>
      <c r="G41" s="21">
        <v>182364.7</v>
      </c>
      <c r="H41" s="21">
        <v>67326.399999999994</v>
      </c>
      <c r="I41" s="21">
        <v>47120.4</v>
      </c>
      <c r="J41" s="21">
        <v>458483.5</v>
      </c>
    </row>
    <row r="42" spans="1:10" ht="15.75" x14ac:dyDescent="0.25">
      <c r="A42" s="153"/>
      <c r="B42" s="156"/>
      <c r="C42" s="155"/>
      <c r="D42" s="22" t="s">
        <v>18</v>
      </c>
      <c r="E42" s="23">
        <v>61921.1</v>
      </c>
      <c r="F42" s="23">
        <v>98134.2</v>
      </c>
      <c r="G42" s="23">
        <v>180541.1</v>
      </c>
      <c r="H42" s="23">
        <v>44016.800000000003</v>
      </c>
      <c r="I42" s="23">
        <v>24012.9</v>
      </c>
      <c r="J42" s="23">
        <v>408626.1</v>
      </c>
    </row>
    <row r="43" spans="1:10" ht="15.75" x14ac:dyDescent="0.25">
      <c r="A43" s="153"/>
      <c r="B43" s="156"/>
      <c r="C43" s="155"/>
      <c r="D43" s="22" t="s">
        <v>19</v>
      </c>
      <c r="E43" s="23">
        <v>625.5</v>
      </c>
      <c r="F43" s="23">
        <v>991.2</v>
      </c>
      <c r="G43" s="23">
        <v>1823.6</v>
      </c>
      <c r="H43" s="23">
        <v>23309.599999999999</v>
      </c>
      <c r="I43" s="23">
        <v>23107.5</v>
      </c>
      <c r="J43" s="23">
        <v>49857.4</v>
      </c>
    </row>
    <row r="44" spans="1:10" s="8" customFormat="1" ht="15.75" customHeight="1" x14ac:dyDescent="0.2">
      <c r="A44" s="153"/>
      <c r="B44" s="156"/>
      <c r="C44" s="155"/>
      <c r="D44" s="22" t="s">
        <v>20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</row>
    <row r="45" spans="1:10" ht="15.75" x14ac:dyDescent="0.25">
      <c r="A45" s="153"/>
      <c r="B45" s="156"/>
      <c r="C45" s="155"/>
      <c r="D45" s="22" t="s">
        <v>21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</row>
    <row r="46" spans="1:10" ht="15.75" customHeight="1" x14ac:dyDescent="0.25">
      <c r="A46" s="153"/>
      <c r="B46" s="156" t="s">
        <v>23</v>
      </c>
      <c r="C46" s="155" t="s">
        <v>29</v>
      </c>
      <c r="D46" s="20" t="s">
        <v>17</v>
      </c>
      <c r="E46" s="21">
        <v>1164.5999999999999</v>
      </c>
      <c r="F46" s="21">
        <v>1164.5999999999999</v>
      </c>
      <c r="G46" s="21">
        <v>1164.5999999999999</v>
      </c>
      <c r="H46" s="21">
        <v>477161.6</v>
      </c>
      <c r="I46" s="21">
        <v>597121.6</v>
      </c>
      <c r="J46" s="21">
        <v>1077777</v>
      </c>
    </row>
    <row r="47" spans="1:10" ht="15.75" x14ac:dyDescent="0.25">
      <c r="A47" s="153"/>
      <c r="B47" s="156"/>
      <c r="C47" s="155"/>
      <c r="D47" s="22" t="s">
        <v>18</v>
      </c>
      <c r="E47" s="23">
        <v>0</v>
      </c>
      <c r="F47" s="23">
        <v>0</v>
      </c>
      <c r="G47" s="23">
        <v>0</v>
      </c>
      <c r="H47" s="23">
        <v>400000</v>
      </c>
      <c r="I47" s="23">
        <v>500000</v>
      </c>
      <c r="J47" s="23">
        <v>900000</v>
      </c>
    </row>
    <row r="48" spans="1:10" ht="15.75" x14ac:dyDescent="0.25">
      <c r="A48" s="153"/>
      <c r="B48" s="156"/>
      <c r="C48" s="155"/>
      <c r="D48" s="22" t="s">
        <v>19</v>
      </c>
      <c r="E48" s="23">
        <v>1164.5999999999999</v>
      </c>
      <c r="F48" s="23">
        <v>1164.5999999999999</v>
      </c>
      <c r="G48" s="23">
        <v>1164.5999999999999</v>
      </c>
      <c r="H48" s="23">
        <v>76161.600000000006</v>
      </c>
      <c r="I48" s="23">
        <v>96121.600000000006</v>
      </c>
      <c r="J48" s="23">
        <v>175777</v>
      </c>
    </row>
    <row r="49" spans="1:10" s="8" customFormat="1" ht="15.75" x14ac:dyDescent="0.2">
      <c r="A49" s="153"/>
      <c r="B49" s="156"/>
      <c r="C49" s="155"/>
      <c r="D49" s="22" t="s">
        <v>20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</row>
    <row r="50" spans="1:10" ht="15.75" x14ac:dyDescent="0.25">
      <c r="A50" s="153"/>
      <c r="B50" s="156"/>
      <c r="C50" s="155"/>
      <c r="D50" s="22" t="s">
        <v>21</v>
      </c>
      <c r="E50" s="23">
        <v>0</v>
      </c>
      <c r="F50" s="23">
        <v>0</v>
      </c>
      <c r="G50" s="23">
        <v>0</v>
      </c>
      <c r="H50" s="23">
        <v>1000</v>
      </c>
      <c r="I50" s="23">
        <v>1000</v>
      </c>
      <c r="J50" s="23">
        <v>2000</v>
      </c>
    </row>
    <row r="51" spans="1:10" ht="15.75" customHeight="1" x14ac:dyDescent="0.25">
      <c r="A51" s="153"/>
      <c r="B51" s="156" t="s">
        <v>23</v>
      </c>
      <c r="C51" s="155" t="s">
        <v>30</v>
      </c>
      <c r="D51" s="20" t="s">
        <v>17</v>
      </c>
      <c r="E51" s="21">
        <v>0</v>
      </c>
      <c r="F51" s="21">
        <v>49986.1</v>
      </c>
      <c r="G51" s="21">
        <v>0</v>
      </c>
      <c r="H51" s="21">
        <v>16050</v>
      </c>
      <c r="I51" s="21">
        <v>16200</v>
      </c>
      <c r="J51" s="21">
        <v>82236.100000000006</v>
      </c>
    </row>
    <row r="52" spans="1:10" ht="15.75" x14ac:dyDescent="0.25">
      <c r="A52" s="153"/>
      <c r="B52" s="156"/>
      <c r="C52" s="155"/>
      <c r="D52" s="22" t="s">
        <v>18</v>
      </c>
      <c r="E52" s="23">
        <v>0</v>
      </c>
      <c r="F52" s="23">
        <v>49486.2</v>
      </c>
      <c r="G52" s="23">
        <v>0</v>
      </c>
      <c r="H52" s="23">
        <v>13500</v>
      </c>
      <c r="I52" s="23">
        <v>13500</v>
      </c>
      <c r="J52" s="23">
        <v>76486.2</v>
      </c>
    </row>
    <row r="53" spans="1:10" ht="15.75" x14ac:dyDescent="0.25">
      <c r="A53" s="153"/>
      <c r="B53" s="156"/>
      <c r="C53" s="155"/>
      <c r="D53" s="22" t="s">
        <v>19</v>
      </c>
      <c r="E53" s="23">
        <v>0</v>
      </c>
      <c r="F53" s="23">
        <v>499.9</v>
      </c>
      <c r="G53" s="23">
        <v>0</v>
      </c>
      <c r="H53" s="23">
        <v>2550</v>
      </c>
      <c r="I53" s="23">
        <v>2700</v>
      </c>
      <c r="J53" s="23">
        <v>5749.9</v>
      </c>
    </row>
    <row r="54" spans="1:10" s="8" customFormat="1" ht="15.75" x14ac:dyDescent="0.2">
      <c r="A54" s="153"/>
      <c r="B54" s="156"/>
      <c r="C54" s="155"/>
      <c r="D54" s="22" t="s">
        <v>20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x14ac:dyDescent="0.25">
      <c r="A55" s="153"/>
      <c r="B55" s="156"/>
      <c r="C55" s="155"/>
      <c r="D55" s="22" t="s">
        <v>21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25">
      <c r="A56" s="153"/>
      <c r="B56" s="156" t="s">
        <v>23</v>
      </c>
      <c r="C56" s="155" t="s">
        <v>31</v>
      </c>
      <c r="D56" s="20" t="s">
        <v>17</v>
      </c>
      <c r="E56" s="21">
        <v>0</v>
      </c>
      <c r="F56" s="21">
        <v>58127</v>
      </c>
      <c r="G56" s="21">
        <v>24596.400000000001</v>
      </c>
      <c r="H56" s="21">
        <v>1750</v>
      </c>
      <c r="I56" s="21">
        <v>1750</v>
      </c>
      <c r="J56" s="21">
        <v>86223.4</v>
      </c>
    </row>
    <row r="57" spans="1:10" ht="15.75" x14ac:dyDescent="0.25">
      <c r="A57" s="153"/>
      <c r="B57" s="156"/>
      <c r="C57" s="155"/>
      <c r="D57" s="22" t="s">
        <v>18</v>
      </c>
      <c r="E57" s="23">
        <v>0</v>
      </c>
      <c r="F57" s="23">
        <v>57545.7</v>
      </c>
      <c r="G57" s="23">
        <v>24350.400000000001</v>
      </c>
      <c r="H57" s="23">
        <v>400</v>
      </c>
      <c r="I57" s="23">
        <v>400</v>
      </c>
      <c r="J57" s="23">
        <v>82696.100000000006</v>
      </c>
    </row>
    <row r="58" spans="1:10" ht="15.75" x14ac:dyDescent="0.25">
      <c r="A58" s="153"/>
      <c r="B58" s="156"/>
      <c r="C58" s="155"/>
      <c r="D58" s="22" t="s">
        <v>19</v>
      </c>
      <c r="E58" s="23">
        <v>0</v>
      </c>
      <c r="F58" s="23">
        <v>581.29999999999995</v>
      </c>
      <c r="G58" s="23">
        <v>246</v>
      </c>
      <c r="H58" s="23">
        <v>1350</v>
      </c>
      <c r="I58" s="23">
        <v>1350</v>
      </c>
      <c r="J58" s="23">
        <v>3527.3</v>
      </c>
    </row>
    <row r="59" spans="1:10" s="8" customFormat="1" ht="15.75" x14ac:dyDescent="0.2">
      <c r="A59" s="153"/>
      <c r="B59" s="156"/>
      <c r="C59" s="155"/>
      <c r="D59" s="22" t="s">
        <v>20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</row>
    <row r="60" spans="1:10" ht="15.75" x14ac:dyDescent="0.25">
      <c r="A60" s="153"/>
      <c r="B60" s="156"/>
      <c r="C60" s="155"/>
      <c r="D60" s="22" t="s">
        <v>21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25">
      <c r="A61" s="153"/>
      <c r="B61" s="156" t="s">
        <v>23</v>
      </c>
      <c r="C61" s="155" t="s">
        <v>32</v>
      </c>
      <c r="D61" s="20" t="s">
        <v>17</v>
      </c>
      <c r="E61" s="21">
        <v>0</v>
      </c>
      <c r="F61" s="21">
        <v>0</v>
      </c>
      <c r="G61" s="21">
        <v>0</v>
      </c>
      <c r="H61" s="21">
        <v>5700</v>
      </c>
      <c r="I61" s="21">
        <v>5700</v>
      </c>
      <c r="J61" s="21">
        <v>11400</v>
      </c>
    </row>
    <row r="62" spans="1:10" ht="15.75" x14ac:dyDescent="0.25">
      <c r="A62" s="153"/>
      <c r="B62" s="156"/>
      <c r="C62" s="155"/>
      <c r="D62" s="22" t="s">
        <v>18</v>
      </c>
      <c r="E62" s="23">
        <v>0</v>
      </c>
      <c r="F62" s="23">
        <v>0</v>
      </c>
      <c r="G62" s="23">
        <v>0</v>
      </c>
      <c r="H62" s="23">
        <v>5640</v>
      </c>
      <c r="I62" s="23">
        <v>5640</v>
      </c>
      <c r="J62" s="23">
        <v>11280</v>
      </c>
    </row>
    <row r="63" spans="1:10" ht="15.75" x14ac:dyDescent="0.25">
      <c r="A63" s="153"/>
      <c r="B63" s="156"/>
      <c r="C63" s="155"/>
      <c r="D63" s="22" t="s">
        <v>19</v>
      </c>
      <c r="E63" s="23">
        <v>0</v>
      </c>
      <c r="F63" s="23">
        <v>0</v>
      </c>
      <c r="G63" s="23">
        <v>0</v>
      </c>
      <c r="H63" s="23">
        <v>60</v>
      </c>
      <c r="I63" s="23">
        <v>60</v>
      </c>
      <c r="J63" s="23">
        <v>120</v>
      </c>
    </row>
    <row r="64" spans="1:10" s="8" customFormat="1" ht="15.75" x14ac:dyDescent="0.2">
      <c r="A64" s="153"/>
      <c r="B64" s="156"/>
      <c r="C64" s="155"/>
      <c r="D64" s="22" t="s">
        <v>20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x14ac:dyDescent="0.25">
      <c r="A65" s="153"/>
      <c r="B65" s="156"/>
      <c r="C65" s="155"/>
      <c r="D65" s="22" t="s">
        <v>21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25">
      <c r="A66" s="157">
        <v>1</v>
      </c>
      <c r="B66" s="158" t="s">
        <v>33</v>
      </c>
      <c r="C66" s="158" t="s">
        <v>34</v>
      </c>
      <c r="D66" s="24" t="s">
        <v>17</v>
      </c>
      <c r="E66" s="25">
        <v>11093895.5</v>
      </c>
      <c r="F66" s="25">
        <v>11078018.800000001</v>
      </c>
      <c r="G66" s="25">
        <v>10706214.300000001</v>
      </c>
      <c r="H66" s="25">
        <v>10237580</v>
      </c>
      <c r="I66" s="25">
        <v>10264124</v>
      </c>
      <c r="J66" s="25">
        <v>53379832.600000001</v>
      </c>
    </row>
    <row r="67" spans="1:10" ht="15.75" x14ac:dyDescent="0.25">
      <c r="A67" s="157"/>
      <c r="B67" s="158"/>
      <c r="C67" s="158"/>
      <c r="D67" s="26" t="s">
        <v>18</v>
      </c>
      <c r="E67" s="27">
        <v>710242.8</v>
      </c>
      <c r="F67" s="27">
        <v>750641</v>
      </c>
      <c r="G67" s="27">
        <v>373239.7</v>
      </c>
      <c r="H67" s="27">
        <v>270576.8</v>
      </c>
      <c r="I67" s="27">
        <v>270372.90000000002</v>
      </c>
      <c r="J67" s="27">
        <v>2375073.2000000002</v>
      </c>
    </row>
    <row r="68" spans="1:10" ht="15.75" x14ac:dyDescent="0.25">
      <c r="A68" s="157"/>
      <c r="B68" s="158"/>
      <c r="C68" s="158"/>
      <c r="D68" s="26" t="s">
        <v>19</v>
      </c>
      <c r="E68" s="27">
        <v>10257126.9</v>
      </c>
      <c r="F68" s="27">
        <v>10327377.800000001</v>
      </c>
      <c r="G68" s="27">
        <v>10332974.6</v>
      </c>
      <c r="H68" s="27">
        <v>9965773.1999999993</v>
      </c>
      <c r="I68" s="27">
        <v>9988521.0999999996</v>
      </c>
      <c r="J68" s="27">
        <v>50871773.600000001</v>
      </c>
    </row>
    <row r="69" spans="1:10" s="8" customFormat="1" ht="15.75" x14ac:dyDescent="0.2">
      <c r="A69" s="157"/>
      <c r="B69" s="158"/>
      <c r="C69" s="158"/>
      <c r="D69" s="26" t="s">
        <v>20</v>
      </c>
      <c r="E69" s="27">
        <v>126525.8</v>
      </c>
      <c r="F69" s="27">
        <v>0</v>
      </c>
      <c r="G69" s="27">
        <v>0</v>
      </c>
      <c r="H69" s="27">
        <v>1230</v>
      </c>
      <c r="I69" s="27">
        <v>1230</v>
      </c>
      <c r="J69" s="27">
        <v>128985.8</v>
      </c>
    </row>
    <row r="70" spans="1:10" ht="15.75" x14ac:dyDescent="0.25">
      <c r="A70" s="157"/>
      <c r="B70" s="158"/>
      <c r="C70" s="158"/>
      <c r="D70" s="26" t="s">
        <v>21</v>
      </c>
      <c r="E70" s="27">
        <v>0</v>
      </c>
      <c r="F70" s="27">
        <v>0</v>
      </c>
      <c r="G70" s="27">
        <v>0</v>
      </c>
      <c r="H70" s="27">
        <v>0</v>
      </c>
      <c r="I70" s="27">
        <v>4000</v>
      </c>
      <c r="J70" s="27">
        <v>4000</v>
      </c>
    </row>
    <row r="71" spans="1:10" ht="15.75" customHeight="1" x14ac:dyDescent="0.25">
      <c r="A71" s="159" t="s">
        <v>35</v>
      </c>
      <c r="B71" s="160" t="s">
        <v>36</v>
      </c>
      <c r="C71" s="161" t="s">
        <v>37</v>
      </c>
      <c r="D71" s="28" t="s">
        <v>17</v>
      </c>
      <c r="E71" s="29">
        <v>2821836.3</v>
      </c>
      <c r="F71" s="29">
        <v>2868122.3</v>
      </c>
      <c r="G71" s="29">
        <v>2868122.3</v>
      </c>
      <c r="H71" s="29">
        <v>2460705.2000000002</v>
      </c>
      <c r="I71" s="29">
        <v>2460705.2000000002</v>
      </c>
      <c r="J71" s="29">
        <v>13479491.300000001</v>
      </c>
    </row>
    <row r="72" spans="1:10" ht="15.75" x14ac:dyDescent="0.25">
      <c r="A72" s="159"/>
      <c r="B72" s="160"/>
      <c r="C72" s="160"/>
      <c r="D72" s="30" t="s">
        <v>18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</row>
    <row r="73" spans="1:10" ht="15.75" x14ac:dyDescent="0.25">
      <c r="A73" s="159"/>
      <c r="B73" s="160"/>
      <c r="C73" s="160"/>
      <c r="D73" s="30" t="s">
        <v>19</v>
      </c>
      <c r="E73" s="31">
        <v>2821836.3</v>
      </c>
      <c r="F73" s="31">
        <v>2868122.3</v>
      </c>
      <c r="G73" s="31">
        <v>2868122.3</v>
      </c>
      <c r="H73" s="31">
        <v>2460705.2000000002</v>
      </c>
      <c r="I73" s="31">
        <v>2460705.2000000002</v>
      </c>
      <c r="J73" s="31">
        <v>13479491.300000001</v>
      </c>
    </row>
    <row r="74" spans="1:10" s="8" customFormat="1" ht="15.75" x14ac:dyDescent="0.2">
      <c r="A74" s="159"/>
      <c r="B74" s="160"/>
      <c r="C74" s="160"/>
      <c r="D74" s="30" t="s">
        <v>20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</row>
    <row r="75" spans="1:10" ht="15.75" x14ac:dyDescent="0.25">
      <c r="A75" s="159"/>
      <c r="B75" s="160"/>
      <c r="C75" s="161"/>
      <c r="D75" s="30" t="s">
        <v>21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</row>
    <row r="76" spans="1:10" ht="15.75" customHeight="1" x14ac:dyDescent="0.25">
      <c r="A76" s="162" t="s">
        <v>38</v>
      </c>
      <c r="B76" s="163" t="s">
        <v>36</v>
      </c>
      <c r="C76" s="155" t="s">
        <v>24</v>
      </c>
      <c r="D76" s="20" t="s">
        <v>17</v>
      </c>
      <c r="E76" s="21">
        <v>447064.6</v>
      </c>
      <c r="F76" s="21">
        <v>0</v>
      </c>
      <c r="G76" s="21">
        <v>0</v>
      </c>
      <c r="H76" s="21">
        <v>0</v>
      </c>
      <c r="I76" s="21">
        <v>0</v>
      </c>
      <c r="J76" s="21">
        <v>447064.6</v>
      </c>
    </row>
    <row r="77" spans="1:10" ht="15.75" x14ac:dyDescent="0.25">
      <c r="A77" s="162"/>
      <c r="B77" s="163"/>
      <c r="C77" s="163"/>
      <c r="D77" s="22" t="s">
        <v>18</v>
      </c>
      <c r="E77" s="23">
        <v>318323.40000000002</v>
      </c>
      <c r="F77" s="23">
        <v>0</v>
      </c>
      <c r="G77" s="23">
        <v>0</v>
      </c>
      <c r="H77" s="23">
        <v>0</v>
      </c>
      <c r="I77" s="23">
        <v>0</v>
      </c>
      <c r="J77" s="23">
        <v>318323.40000000002</v>
      </c>
    </row>
    <row r="78" spans="1:10" ht="15.75" x14ac:dyDescent="0.25">
      <c r="A78" s="162"/>
      <c r="B78" s="163"/>
      <c r="C78" s="163"/>
      <c r="D78" s="22" t="s">
        <v>19</v>
      </c>
      <c r="E78" s="23">
        <v>3215.4</v>
      </c>
      <c r="F78" s="23">
        <v>0</v>
      </c>
      <c r="G78" s="23">
        <v>0</v>
      </c>
      <c r="H78" s="23">
        <v>0</v>
      </c>
      <c r="I78" s="23">
        <v>0</v>
      </c>
      <c r="J78" s="23">
        <v>3215.4</v>
      </c>
    </row>
    <row r="79" spans="1:10" s="8" customFormat="1" ht="15.75" x14ac:dyDescent="0.2">
      <c r="A79" s="162"/>
      <c r="B79" s="163"/>
      <c r="C79" s="163"/>
      <c r="D79" s="22" t="s">
        <v>20</v>
      </c>
      <c r="E79" s="23">
        <v>125525.8</v>
      </c>
      <c r="F79" s="23">
        <v>0</v>
      </c>
      <c r="G79" s="23">
        <v>0</v>
      </c>
      <c r="H79" s="23">
        <v>0</v>
      </c>
      <c r="I79" s="23">
        <v>0</v>
      </c>
      <c r="J79" s="23">
        <v>125525.8</v>
      </c>
    </row>
    <row r="80" spans="1:10" s="32" customFormat="1" ht="15.75" x14ac:dyDescent="0.2">
      <c r="A80" s="162"/>
      <c r="B80" s="163"/>
      <c r="C80" s="155"/>
      <c r="D80" s="22" t="s">
        <v>21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</row>
    <row r="81" spans="1:10" ht="15.75" customHeight="1" x14ac:dyDescent="0.25">
      <c r="A81" s="164" t="s">
        <v>39</v>
      </c>
      <c r="B81" s="160" t="s">
        <v>36</v>
      </c>
      <c r="C81" s="161" t="s">
        <v>40</v>
      </c>
      <c r="D81" s="28" t="s">
        <v>17</v>
      </c>
      <c r="E81" s="29">
        <v>6301748.2000000002</v>
      </c>
      <c r="F81" s="29">
        <v>6321506.9000000004</v>
      </c>
      <c r="G81" s="29">
        <v>6329403.5999999996</v>
      </c>
      <c r="H81" s="29">
        <v>5785931</v>
      </c>
      <c r="I81" s="29">
        <v>5785931</v>
      </c>
      <c r="J81" s="29">
        <v>30524520.699999999</v>
      </c>
    </row>
    <row r="82" spans="1:10" ht="15.75" x14ac:dyDescent="0.25">
      <c r="A82" s="164"/>
      <c r="B82" s="160"/>
      <c r="C82" s="160"/>
      <c r="D82" s="30" t="s">
        <v>18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</row>
    <row r="83" spans="1:10" ht="15.75" x14ac:dyDescent="0.25">
      <c r="A83" s="164"/>
      <c r="B83" s="160"/>
      <c r="C83" s="160"/>
      <c r="D83" s="30" t="s">
        <v>19</v>
      </c>
      <c r="E83" s="31">
        <v>6301748.2000000002</v>
      </c>
      <c r="F83" s="31">
        <v>6321506.9000000004</v>
      </c>
      <c r="G83" s="31">
        <v>6329403.5999999996</v>
      </c>
      <c r="H83" s="31">
        <v>5785931</v>
      </c>
      <c r="I83" s="31">
        <v>5785931</v>
      </c>
      <c r="J83" s="31">
        <v>30524520.699999999</v>
      </c>
    </row>
    <row r="84" spans="1:10" s="8" customFormat="1" ht="15.75" x14ac:dyDescent="0.2">
      <c r="A84" s="164"/>
      <c r="B84" s="160"/>
      <c r="C84" s="160"/>
      <c r="D84" s="30" t="s">
        <v>20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</row>
    <row r="85" spans="1:10" s="32" customFormat="1" ht="15.75" x14ac:dyDescent="0.2">
      <c r="A85" s="164"/>
      <c r="B85" s="160"/>
      <c r="C85" s="161"/>
      <c r="D85" s="30" t="s">
        <v>21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</row>
    <row r="86" spans="1:10" s="32" customFormat="1" ht="15.75" customHeight="1" x14ac:dyDescent="0.2">
      <c r="A86" s="159" t="s">
        <v>41</v>
      </c>
      <c r="B86" s="160" t="s">
        <v>36</v>
      </c>
      <c r="C86" s="165" t="s">
        <v>42</v>
      </c>
      <c r="D86" s="28" t="s">
        <v>17</v>
      </c>
      <c r="E86" s="29">
        <v>76307.5</v>
      </c>
      <c r="F86" s="29">
        <v>76307.5</v>
      </c>
      <c r="G86" s="29">
        <v>76307.5</v>
      </c>
      <c r="H86" s="29">
        <v>706115.5</v>
      </c>
      <c r="I86" s="29">
        <v>706115.5</v>
      </c>
      <c r="J86" s="29">
        <v>1641153.5</v>
      </c>
    </row>
    <row r="87" spans="1:10" s="32" customFormat="1" ht="15.75" x14ac:dyDescent="0.2">
      <c r="A87" s="159"/>
      <c r="B87" s="160"/>
      <c r="C87" s="165"/>
      <c r="D87" s="30" t="s">
        <v>18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</row>
    <row r="88" spans="1:10" ht="15.75" x14ac:dyDescent="0.25">
      <c r="A88" s="159"/>
      <c r="B88" s="160"/>
      <c r="C88" s="165"/>
      <c r="D88" s="30" t="s">
        <v>19</v>
      </c>
      <c r="E88" s="31">
        <v>76307.5</v>
      </c>
      <c r="F88" s="31">
        <v>76307.5</v>
      </c>
      <c r="G88" s="31">
        <v>76307.5</v>
      </c>
      <c r="H88" s="31">
        <v>706115.5</v>
      </c>
      <c r="I88" s="31">
        <v>706115.5</v>
      </c>
      <c r="J88" s="31">
        <v>1641153.5</v>
      </c>
    </row>
    <row r="89" spans="1:10" s="8" customFormat="1" ht="15.75" x14ac:dyDescent="0.2">
      <c r="A89" s="159"/>
      <c r="B89" s="160"/>
      <c r="C89" s="165"/>
      <c r="D89" s="30" t="s">
        <v>20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</row>
    <row r="90" spans="1:10" s="8" customFormat="1" ht="15.75" x14ac:dyDescent="0.2">
      <c r="A90" s="159"/>
      <c r="B90" s="160"/>
      <c r="C90" s="165"/>
      <c r="D90" s="30" t="s">
        <v>21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</row>
    <row r="91" spans="1:10" s="8" customFormat="1" ht="15.75" customHeight="1" x14ac:dyDescent="0.2">
      <c r="A91" s="159" t="s">
        <v>43</v>
      </c>
      <c r="B91" s="160" t="s">
        <v>36</v>
      </c>
      <c r="C91" s="161" t="s">
        <v>44</v>
      </c>
      <c r="D91" s="28" t="s">
        <v>17</v>
      </c>
      <c r="E91" s="29">
        <v>174480.2</v>
      </c>
      <c r="F91" s="29">
        <v>175081.5</v>
      </c>
      <c r="G91" s="29">
        <v>175474.9</v>
      </c>
      <c r="H91" s="29">
        <v>121090.7</v>
      </c>
      <c r="I91" s="29">
        <v>121090.7</v>
      </c>
      <c r="J91" s="29">
        <v>767218</v>
      </c>
    </row>
    <row r="92" spans="1:10" s="8" customFormat="1" ht="15.75" x14ac:dyDescent="0.2">
      <c r="A92" s="159"/>
      <c r="B92" s="160"/>
      <c r="C92" s="160"/>
      <c r="D92" s="30" t="s">
        <v>18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</row>
    <row r="93" spans="1:10" ht="15.75" x14ac:dyDescent="0.25">
      <c r="A93" s="159"/>
      <c r="B93" s="160"/>
      <c r="C93" s="160"/>
      <c r="D93" s="30" t="s">
        <v>19</v>
      </c>
      <c r="E93" s="31">
        <v>174480.2</v>
      </c>
      <c r="F93" s="31">
        <v>175081.5</v>
      </c>
      <c r="G93" s="31">
        <v>175474.9</v>
      </c>
      <c r="H93" s="31">
        <v>121090.7</v>
      </c>
      <c r="I93" s="31">
        <v>121090.7</v>
      </c>
      <c r="J93" s="31">
        <v>767218</v>
      </c>
    </row>
    <row r="94" spans="1:10" s="8" customFormat="1" ht="15.75" x14ac:dyDescent="0.2">
      <c r="A94" s="159"/>
      <c r="B94" s="160"/>
      <c r="C94" s="160"/>
      <c r="D94" s="30" t="s">
        <v>20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</row>
    <row r="95" spans="1:10" ht="15.75" x14ac:dyDescent="0.25">
      <c r="A95" s="159"/>
      <c r="B95" s="160"/>
      <c r="C95" s="161"/>
      <c r="D95" s="30" t="s">
        <v>21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</row>
    <row r="96" spans="1:10" ht="15.75" customHeight="1" x14ac:dyDescent="0.25">
      <c r="A96" s="159" t="s">
        <v>45</v>
      </c>
      <c r="B96" s="160" t="s">
        <v>36</v>
      </c>
      <c r="C96" s="161" t="s">
        <v>46</v>
      </c>
      <c r="D96" s="28" t="s">
        <v>17</v>
      </c>
      <c r="E96" s="29">
        <v>874329.5</v>
      </c>
      <c r="F96" s="29">
        <v>877526.3</v>
      </c>
      <c r="G96" s="29">
        <v>878561.3</v>
      </c>
      <c r="H96" s="29">
        <v>802922.2</v>
      </c>
      <c r="I96" s="29">
        <v>802922.2</v>
      </c>
      <c r="J96" s="29">
        <v>4236261.5</v>
      </c>
    </row>
    <row r="97" spans="1:10" ht="15.75" x14ac:dyDescent="0.25">
      <c r="A97" s="159"/>
      <c r="B97" s="160"/>
      <c r="C97" s="160"/>
      <c r="D97" s="30" t="s">
        <v>18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</row>
    <row r="98" spans="1:10" ht="15.75" x14ac:dyDescent="0.25">
      <c r="A98" s="159"/>
      <c r="B98" s="160"/>
      <c r="C98" s="160"/>
      <c r="D98" s="30" t="s">
        <v>19</v>
      </c>
      <c r="E98" s="31">
        <v>874329.5</v>
      </c>
      <c r="F98" s="31">
        <v>877526.3</v>
      </c>
      <c r="G98" s="31">
        <v>878561.3</v>
      </c>
      <c r="H98" s="31">
        <v>802922.2</v>
      </c>
      <c r="I98" s="31">
        <v>802922.2</v>
      </c>
      <c r="J98" s="31">
        <v>4236261.5</v>
      </c>
    </row>
    <row r="99" spans="1:10" s="8" customFormat="1" ht="15.75" x14ac:dyDescent="0.2">
      <c r="A99" s="159"/>
      <c r="B99" s="160"/>
      <c r="C99" s="160"/>
      <c r="D99" s="30" t="s">
        <v>20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</row>
    <row r="100" spans="1:10" s="8" customFormat="1" ht="15.75" x14ac:dyDescent="0.2">
      <c r="A100" s="159"/>
      <c r="B100" s="160"/>
      <c r="C100" s="161"/>
      <c r="D100" s="30" t="s">
        <v>21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</row>
    <row r="101" spans="1:10" s="8" customFormat="1" ht="15.75" customHeight="1" x14ac:dyDescent="0.2">
      <c r="A101" s="159" t="s">
        <v>47</v>
      </c>
      <c r="B101" s="160" t="s">
        <v>36</v>
      </c>
      <c r="C101" s="161" t="s">
        <v>48</v>
      </c>
      <c r="D101" s="28" t="s">
        <v>17</v>
      </c>
      <c r="E101" s="29">
        <v>0</v>
      </c>
      <c r="F101" s="29">
        <v>0</v>
      </c>
      <c r="G101" s="29">
        <v>0</v>
      </c>
      <c r="H101" s="29">
        <v>17539</v>
      </c>
      <c r="I101" s="29">
        <v>17539</v>
      </c>
      <c r="J101" s="29">
        <v>35078</v>
      </c>
    </row>
    <row r="102" spans="1:10" s="8" customFormat="1" ht="15.75" x14ac:dyDescent="0.2">
      <c r="A102" s="159"/>
      <c r="B102" s="160"/>
      <c r="C102" s="160"/>
      <c r="D102" s="30" t="s">
        <v>18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</row>
    <row r="103" spans="1:10" s="8" customFormat="1" ht="15.75" x14ac:dyDescent="0.2">
      <c r="A103" s="159"/>
      <c r="B103" s="160"/>
      <c r="C103" s="160"/>
      <c r="D103" s="30" t="s">
        <v>19</v>
      </c>
      <c r="E103" s="31">
        <v>0</v>
      </c>
      <c r="F103" s="31">
        <v>0</v>
      </c>
      <c r="G103" s="31">
        <v>0</v>
      </c>
      <c r="H103" s="31">
        <v>17539</v>
      </c>
      <c r="I103" s="31">
        <v>17539</v>
      </c>
      <c r="J103" s="31">
        <v>35078</v>
      </c>
    </row>
    <row r="104" spans="1:10" s="8" customFormat="1" ht="15.75" x14ac:dyDescent="0.2">
      <c r="A104" s="159"/>
      <c r="B104" s="160"/>
      <c r="C104" s="160"/>
      <c r="D104" s="30" t="s">
        <v>20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</row>
    <row r="105" spans="1:10" s="8" customFormat="1" ht="15.75" x14ac:dyDescent="0.2">
      <c r="A105" s="159"/>
      <c r="B105" s="160"/>
      <c r="C105" s="161"/>
      <c r="D105" s="30" t="s">
        <v>21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</row>
    <row r="106" spans="1:10" s="8" customFormat="1" ht="15.75" customHeight="1" x14ac:dyDescent="0.2">
      <c r="A106" s="153" t="s">
        <v>49</v>
      </c>
      <c r="B106" s="163" t="s">
        <v>36</v>
      </c>
      <c r="C106" s="155" t="s">
        <v>50</v>
      </c>
      <c r="D106" s="20" t="s">
        <v>17</v>
      </c>
      <c r="E106" s="21">
        <v>62546.6</v>
      </c>
      <c r="F106" s="21">
        <v>99125.4</v>
      </c>
      <c r="G106" s="21">
        <v>182364.7</v>
      </c>
      <c r="H106" s="21">
        <v>67326.399999999994</v>
      </c>
      <c r="I106" s="21">
        <v>47120.4</v>
      </c>
      <c r="J106" s="21">
        <v>458483.5</v>
      </c>
    </row>
    <row r="107" spans="1:10" s="8" customFormat="1" ht="15.75" x14ac:dyDescent="0.2">
      <c r="A107" s="153"/>
      <c r="B107" s="163"/>
      <c r="C107" s="163"/>
      <c r="D107" s="22" t="s">
        <v>18</v>
      </c>
      <c r="E107" s="23">
        <v>61921.1</v>
      </c>
      <c r="F107" s="23">
        <v>98134.2</v>
      </c>
      <c r="G107" s="23">
        <v>180541.1</v>
      </c>
      <c r="H107" s="23">
        <v>44016.800000000003</v>
      </c>
      <c r="I107" s="23">
        <v>24012.9</v>
      </c>
      <c r="J107" s="23">
        <v>408626.1</v>
      </c>
    </row>
    <row r="108" spans="1:10" s="8" customFormat="1" ht="15.75" x14ac:dyDescent="0.2">
      <c r="A108" s="153"/>
      <c r="B108" s="163"/>
      <c r="C108" s="163"/>
      <c r="D108" s="22" t="s">
        <v>19</v>
      </c>
      <c r="E108" s="23">
        <v>625.5</v>
      </c>
      <c r="F108" s="23">
        <v>991.2</v>
      </c>
      <c r="G108" s="23">
        <v>1823.6</v>
      </c>
      <c r="H108" s="23">
        <v>23309.599999999999</v>
      </c>
      <c r="I108" s="23">
        <v>23107.5</v>
      </c>
      <c r="J108" s="23">
        <v>49857.4</v>
      </c>
    </row>
    <row r="109" spans="1:10" s="8" customFormat="1" ht="15.75" x14ac:dyDescent="0.2">
      <c r="A109" s="153"/>
      <c r="B109" s="163"/>
      <c r="C109" s="163"/>
      <c r="D109" s="22" t="s">
        <v>20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</row>
    <row r="110" spans="1:10" s="8" customFormat="1" ht="15.75" x14ac:dyDescent="0.2">
      <c r="A110" s="153"/>
      <c r="B110" s="163"/>
      <c r="C110" s="155"/>
      <c r="D110" s="22" t="s">
        <v>21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</row>
    <row r="111" spans="1:10" s="8" customFormat="1" ht="15.75" customHeight="1" x14ac:dyDescent="0.2">
      <c r="A111" s="153" t="s">
        <v>51</v>
      </c>
      <c r="B111" s="163" t="s">
        <v>36</v>
      </c>
      <c r="C111" s="155" t="s">
        <v>52</v>
      </c>
      <c r="D111" s="20" t="s">
        <v>17</v>
      </c>
      <c r="E111" s="21">
        <v>91882.1</v>
      </c>
      <c r="F111" s="21">
        <v>379677.6</v>
      </c>
      <c r="G111" s="21">
        <v>26431.4</v>
      </c>
      <c r="H111" s="21">
        <v>45910</v>
      </c>
      <c r="I111" s="21">
        <v>45910</v>
      </c>
      <c r="J111" s="21">
        <v>589811.1</v>
      </c>
    </row>
    <row r="112" spans="1:10" s="8" customFormat="1" ht="15.75" x14ac:dyDescent="0.2">
      <c r="A112" s="153"/>
      <c r="B112" s="163"/>
      <c r="C112" s="163"/>
      <c r="D112" s="22" t="s">
        <v>18</v>
      </c>
      <c r="E112" s="23">
        <v>88734.8</v>
      </c>
      <c r="F112" s="23">
        <v>374642.2</v>
      </c>
      <c r="G112" s="23">
        <v>24845.5</v>
      </c>
      <c r="H112" s="23">
        <v>23400</v>
      </c>
      <c r="I112" s="23">
        <v>23400</v>
      </c>
      <c r="J112" s="23">
        <v>535022.5</v>
      </c>
    </row>
    <row r="113" spans="1:10" s="8" customFormat="1" ht="15.75" x14ac:dyDescent="0.2">
      <c r="A113" s="153"/>
      <c r="B113" s="163"/>
      <c r="C113" s="163"/>
      <c r="D113" s="22" t="s">
        <v>19</v>
      </c>
      <c r="E113" s="23">
        <v>2147.3000000000002</v>
      </c>
      <c r="F113" s="23">
        <v>5035.3999999999996</v>
      </c>
      <c r="G113" s="23">
        <v>1585.9</v>
      </c>
      <c r="H113" s="23">
        <v>21280</v>
      </c>
      <c r="I113" s="23">
        <v>21280</v>
      </c>
      <c r="J113" s="23">
        <v>51328.6</v>
      </c>
    </row>
    <row r="114" spans="1:10" s="8" customFormat="1" ht="15.75" x14ac:dyDescent="0.2">
      <c r="A114" s="153"/>
      <c r="B114" s="163"/>
      <c r="C114" s="163"/>
      <c r="D114" s="22" t="s">
        <v>20</v>
      </c>
      <c r="E114" s="23">
        <v>1000</v>
      </c>
      <c r="F114" s="23">
        <v>0</v>
      </c>
      <c r="G114" s="23">
        <v>0</v>
      </c>
      <c r="H114" s="23">
        <v>1230</v>
      </c>
      <c r="I114" s="23">
        <v>1230</v>
      </c>
      <c r="J114" s="23">
        <v>3460</v>
      </c>
    </row>
    <row r="115" spans="1:10" s="8" customFormat="1" ht="15.75" x14ac:dyDescent="0.2">
      <c r="A115" s="153"/>
      <c r="B115" s="163"/>
      <c r="C115" s="155"/>
      <c r="D115" s="22" t="s">
        <v>21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</row>
    <row r="116" spans="1:10" s="8" customFormat="1" ht="15.75" customHeight="1" x14ac:dyDescent="0.2">
      <c r="A116" s="153" t="s">
        <v>53</v>
      </c>
      <c r="B116" s="163" t="s">
        <v>36</v>
      </c>
      <c r="C116" s="155" t="s">
        <v>54</v>
      </c>
      <c r="D116" s="20" t="s">
        <v>17</v>
      </c>
      <c r="E116" s="21">
        <v>243700.5</v>
      </c>
      <c r="F116" s="21">
        <v>280671.3</v>
      </c>
      <c r="G116" s="21">
        <v>169548.6</v>
      </c>
      <c r="H116" s="21">
        <v>228840</v>
      </c>
      <c r="I116" s="21">
        <v>275590</v>
      </c>
      <c r="J116" s="21">
        <v>1198350.3999999999</v>
      </c>
    </row>
    <row r="117" spans="1:10" s="8" customFormat="1" ht="15.75" x14ac:dyDescent="0.2">
      <c r="A117" s="153"/>
      <c r="B117" s="163"/>
      <c r="C117" s="163"/>
      <c r="D117" s="22" t="s">
        <v>18</v>
      </c>
      <c r="E117" s="23">
        <v>241263.5</v>
      </c>
      <c r="F117" s="23">
        <v>277864.59999999998</v>
      </c>
      <c r="G117" s="23">
        <v>167853.1</v>
      </c>
      <c r="H117" s="23">
        <v>202210</v>
      </c>
      <c r="I117" s="23">
        <v>222010</v>
      </c>
      <c r="J117" s="23">
        <v>1111201.2</v>
      </c>
    </row>
    <row r="118" spans="1:10" s="8" customFormat="1" ht="15.75" x14ac:dyDescent="0.2">
      <c r="A118" s="153"/>
      <c r="B118" s="163"/>
      <c r="C118" s="163"/>
      <c r="D118" s="22" t="s">
        <v>19</v>
      </c>
      <c r="E118" s="23">
        <v>2437</v>
      </c>
      <c r="F118" s="23">
        <v>2806.7</v>
      </c>
      <c r="G118" s="23">
        <v>1695.5</v>
      </c>
      <c r="H118" s="23">
        <v>26630</v>
      </c>
      <c r="I118" s="23">
        <v>49580</v>
      </c>
      <c r="J118" s="23">
        <v>83149.2</v>
      </c>
    </row>
    <row r="119" spans="1:10" s="8" customFormat="1" ht="15.75" x14ac:dyDescent="0.2">
      <c r="A119" s="153"/>
      <c r="B119" s="163"/>
      <c r="C119" s="163"/>
      <c r="D119" s="22" t="s">
        <v>20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</row>
    <row r="120" spans="1:10" s="8" customFormat="1" ht="15.75" x14ac:dyDescent="0.2">
      <c r="A120" s="153"/>
      <c r="B120" s="163"/>
      <c r="C120" s="155"/>
      <c r="D120" s="22" t="s">
        <v>21</v>
      </c>
      <c r="E120" s="23">
        <v>0</v>
      </c>
      <c r="F120" s="23">
        <v>0</v>
      </c>
      <c r="G120" s="23">
        <v>0</v>
      </c>
      <c r="H120" s="23">
        <v>0</v>
      </c>
      <c r="I120" s="23">
        <v>4000</v>
      </c>
      <c r="J120" s="23">
        <v>4000</v>
      </c>
    </row>
    <row r="121" spans="1:10" s="8" customFormat="1" ht="15.75" customHeight="1" x14ac:dyDescent="0.2">
      <c r="A121" s="153" t="s">
        <v>55</v>
      </c>
      <c r="B121" s="163" t="s">
        <v>36</v>
      </c>
      <c r="C121" s="155" t="s">
        <v>56</v>
      </c>
      <c r="D121" s="20" t="s">
        <v>17</v>
      </c>
      <c r="E121" s="21">
        <v>0</v>
      </c>
      <c r="F121" s="21">
        <v>0</v>
      </c>
      <c r="G121" s="21">
        <v>0</v>
      </c>
      <c r="H121" s="21">
        <v>1200</v>
      </c>
      <c r="I121" s="21">
        <v>1200</v>
      </c>
      <c r="J121" s="21">
        <v>2400</v>
      </c>
    </row>
    <row r="122" spans="1:10" s="8" customFormat="1" ht="15.75" x14ac:dyDescent="0.2">
      <c r="A122" s="153"/>
      <c r="B122" s="163"/>
      <c r="C122" s="163"/>
      <c r="D122" s="22" t="s">
        <v>18</v>
      </c>
      <c r="E122" s="23">
        <v>0</v>
      </c>
      <c r="F122" s="23">
        <v>0</v>
      </c>
      <c r="G122" s="23">
        <v>0</v>
      </c>
      <c r="H122" s="23">
        <v>950</v>
      </c>
      <c r="I122" s="23">
        <v>950</v>
      </c>
      <c r="J122" s="23">
        <v>1900</v>
      </c>
    </row>
    <row r="123" spans="1:10" s="8" customFormat="1" ht="15.75" x14ac:dyDescent="0.2">
      <c r="A123" s="153"/>
      <c r="B123" s="163"/>
      <c r="C123" s="163"/>
      <c r="D123" s="22" t="s">
        <v>19</v>
      </c>
      <c r="E123" s="23">
        <v>0</v>
      </c>
      <c r="F123" s="23">
        <v>0</v>
      </c>
      <c r="G123" s="23">
        <v>0</v>
      </c>
      <c r="H123" s="23">
        <v>250</v>
      </c>
      <c r="I123" s="23">
        <v>250</v>
      </c>
      <c r="J123" s="23">
        <v>500</v>
      </c>
    </row>
    <row r="124" spans="1:10" s="8" customFormat="1" ht="15.75" x14ac:dyDescent="0.2">
      <c r="A124" s="153"/>
      <c r="B124" s="163"/>
      <c r="C124" s="163"/>
      <c r="D124" s="22" t="s">
        <v>20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</row>
    <row r="125" spans="1:10" s="8" customFormat="1" ht="15.75" x14ac:dyDescent="0.2">
      <c r="A125" s="153"/>
      <c r="B125" s="163"/>
      <c r="C125" s="155"/>
      <c r="D125" s="22" t="s">
        <v>21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</row>
    <row r="126" spans="1:10" s="8" customFormat="1" ht="15.75" customHeight="1" x14ac:dyDescent="0.2">
      <c r="A126" s="166" t="s">
        <v>57</v>
      </c>
      <c r="B126" s="167" t="s">
        <v>33</v>
      </c>
      <c r="C126" s="167" t="s">
        <v>58</v>
      </c>
      <c r="D126" s="24" t="s">
        <v>17</v>
      </c>
      <c r="E126" s="25">
        <v>1335308</v>
      </c>
      <c r="F126" s="25">
        <v>1198058.5</v>
      </c>
      <c r="G126" s="25">
        <v>1150325.2</v>
      </c>
      <c r="H126" s="25">
        <v>1123157.7</v>
      </c>
      <c r="I126" s="25">
        <v>1123157.7</v>
      </c>
      <c r="J126" s="25">
        <v>5930007.0999999996</v>
      </c>
    </row>
    <row r="127" spans="1:10" s="8" customFormat="1" ht="15.75" x14ac:dyDescent="0.2">
      <c r="A127" s="166"/>
      <c r="B127" s="167"/>
      <c r="C127" s="167"/>
      <c r="D127" s="26" t="s">
        <v>18</v>
      </c>
      <c r="E127" s="27">
        <v>24999.8</v>
      </c>
      <c r="F127" s="27">
        <v>24999.8</v>
      </c>
      <c r="G127" s="27">
        <v>24863.9</v>
      </c>
      <c r="H127" s="27">
        <v>36536.199999999997</v>
      </c>
      <c r="I127" s="27">
        <v>36536.199999999997</v>
      </c>
      <c r="J127" s="27">
        <v>147935.9</v>
      </c>
    </row>
    <row r="128" spans="1:10" ht="15.75" x14ac:dyDescent="0.25">
      <c r="A128" s="166"/>
      <c r="B128" s="167"/>
      <c r="C128" s="167"/>
      <c r="D128" s="26" t="s">
        <v>19</v>
      </c>
      <c r="E128" s="27">
        <v>1310308.2</v>
      </c>
      <c r="F128" s="27">
        <v>1173058.7</v>
      </c>
      <c r="G128" s="27">
        <v>1125461.3</v>
      </c>
      <c r="H128" s="27">
        <v>1086621.5</v>
      </c>
      <c r="I128" s="27">
        <v>1086621.5</v>
      </c>
      <c r="J128" s="27">
        <v>5782071.2000000002</v>
      </c>
    </row>
    <row r="129" spans="1:10" s="8" customFormat="1" ht="15.75" x14ac:dyDescent="0.2">
      <c r="A129" s="166"/>
      <c r="B129" s="167"/>
      <c r="C129" s="167"/>
      <c r="D129" s="26" t="s">
        <v>20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</row>
    <row r="130" spans="1:10" ht="15.75" x14ac:dyDescent="0.25">
      <c r="A130" s="166"/>
      <c r="B130" s="167"/>
      <c r="C130" s="167"/>
      <c r="D130" s="26" t="s">
        <v>21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</row>
    <row r="131" spans="1:10" ht="15.75" customHeight="1" x14ac:dyDescent="0.25">
      <c r="A131" s="159" t="s">
        <v>59</v>
      </c>
      <c r="B131" s="160" t="s">
        <v>36</v>
      </c>
      <c r="C131" s="161" t="s">
        <v>60</v>
      </c>
      <c r="D131" s="28" t="s">
        <v>17</v>
      </c>
      <c r="E131" s="29">
        <v>923909.2</v>
      </c>
      <c r="F131" s="29">
        <v>786366.8</v>
      </c>
      <c r="G131" s="29">
        <v>739002</v>
      </c>
      <c r="H131" s="29">
        <v>663757.30000000005</v>
      </c>
      <c r="I131" s="29">
        <v>663757.30000000005</v>
      </c>
      <c r="J131" s="29">
        <v>3776792.6</v>
      </c>
    </row>
    <row r="132" spans="1:10" ht="15.75" x14ac:dyDescent="0.25">
      <c r="A132" s="159"/>
      <c r="B132" s="160"/>
      <c r="C132" s="160"/>
      <c r="D132" s="30" t="s">
        <v>18</v>
      </c>
      <c r="E132" s="31">
        <v>24999.8</v>
      </c>
      <c r="F132" s="31">
        <v>24999.8</v>
      </c>
      <c r="G132" s="31">
        <v>24863.9</v>
      </c>
      <c r="H132" s="31">
        <v>36536.199999999997</v>
      </c>
      <c r="I132" s="31">
        <v>36536.199999999997</v>
      </c>
      <c r="J132" s="31">
        <v>147935.9</v>
      </c>
    </row>
    <row r="133" spans="1:10" ht="15.75" x14ac:dyDescent="0.25">
      <c r="A133" s="159"/>
      <c r="B133" s="160"/>
      <c r="C133" s="160"/>
      <c r="D133" s="30" t="s">
        <v>19</v>
      </c>
      <c r="E133" s="31">
        <v>898909.4</v>
      </c>
      <c r="F133" s="31">
        <v>761367</v>
      </c>
      <c r="G133" s="31">
        <v>714138.1</v>
      </c>
      <c r="H133" s="31">
        <v>627221.1</v>
      </c>
      <c r="I133" s="31">
        <v>627221.1</v>
      </c>
      <c r="J133" s="31">
        <v>3628856.7</v>
      </c>
    </row>
    <row r="134" spans="1:10" s="8" customFormat="1" ht="15.75" x14ac:dyDescent="0.2">
      <c r="A134" s="159"/>
      <c r="B134" s="160"/>
      <c r="C134" s="160"/>
      <c r="D134" s="30" t="s">
        <v>20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</row>
    <row r="135" spans="1:10" s="32" customFormat="1" ht="15.75" x14ac:dyDescent="0.2">
      <c r="A135" s="159"/>
      <c r="B135" s="160"/>
      <c r="C135" s="161"/>
      <c r="D135" s="30" t="s">
        <v>21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</row>
    <row r="136" spans="1:10" s="32" customFormat="1" ht="15.75" customHeight="1" x14ac:dyDescent="0.2">
      <c r="A136" s="164" t="s">
        <v>61</v>
      </c>
      <c r="B136" s="160" t="s">
        <v>36</v>
      </c>
      <c r="C136" s="160" t="s">
        <v>62</v>
      </c>
      <c r="D136" s="28" t="s">
        <v>17</v>
      </c>
      <c r="E136" s="29">
        <v>411398.8</v>
      </c>
      <c r="F136" s="29">
        <v>411691.7</v>
      </c>
      <c r="G136" s="29">
        <v>411323.2</v>
      </c>
      <c r="H136" s="29">
        <v>419400.4</v>
      </c>
      <c r="I136" s="29">
        <v>419400.4</v>
      </c>
      <c r="J136" s="29">
        <v>2073214.5</v>
      </c>
    </row>
    <row r="137" spans="1:10" s="32" customFormat="1" ht="15.75" x14ac:dyDescent="0.2">
      <c r="A137" s="164"/>
      <c r="B137" s="160"/>
      <c r="C137" s="160"/>
      <c r="D137" s="30" t="s">
        <v>18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</row>
    <row r="138" spans="1:10" ht="15.75" x14ac:dyDescent="0.25">
      <c r="A138" s="164"/>
      <c r="B138" s="160"/>
      <c r="C138" s="160"/>
      <c r="D138" s="30" t="s">
        <v>19</v>
      </c>
      <c r="E138" s="31">
        <v>411398.8</v>
      </c>
      <c r="F138" s="31">
        <v>411691.7</v>
      </c>
      <c r="G138" s="31">
        <v>411323.2</v>
      </c>
      <c r="H138" s="31">
        <v>419400.4</v>
      </c>
      <c r="I138" s="31">
        <v>419400.4</v>
      </c>
      <c r="J138" s="31">
        <v>2073214.5</v>
      </c>
    </row>
    <row r="139" spans="1:10" s="8" customFormat="1" ht="15.75" x14ac:dyDescent="0.2">
      <c r="A139" s="164"/>
      <c r="B139" s="160"/>
      <c r="C139" s="160"/>
      <c r="D139" s="30" t="s">
        <v>20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</row>
    <row r="140" spans="1:10" s="8" customFormat="1" ht="15.75" x14ac:dyDescent="0.2">
      <c r="A140" s="164"/>
      <c r="B140" s="160"/>
      <c r="C140" s="160"/>
      <c r="D140" s="30" t="s">
        <v>21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</row>
    <row r="141" spans="1:10" s="8" customFormat="1" ht="15.75" customHeight="1" x14ac:dyDescent="0.2">
      <c r="A141" s="164" t="s">
        <v>63</v>
      </c>
      <c r="B141" s="160" t="s">
        <v>36</v>
      </c>
      <c r="C141" s="160" t="s">
        <v>64</v>
      </c>
      <c r="D141" s="28" t="s">
        <v>17</v>
      </c>
      <c r="E141" s="29">
        <v>0</v>
      </c>
      <c r="F141" s="29">
        <v>0</v>
      </c>
      <c r="G141" s="29">
        <v>0</v>
      </c>
      <c r="H141" s="29">
        <v>40000</v>
      </c>
      <c r="I141" s="29">
        <v>40000</v>
      </c>
      <c r="J141" s="29">
        <v>80000</v>
      </c>
    </row>
    <row r="142" spans="1:10" s="8" customFormat="1" ht="15.75" x14ac:dyDescent="0.2">
      <c r="A142" s="164"/>
      <c r="B142" s="160"/>
      <c r="C142" s="160"/>
      <c r="D142" s="30" t="s">
        <v>18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</row>
    <row r="143" spans="1:10" ht="15.75" x14ac:dyDescent="0.25">
      <c r="A143" s="164"/>
      <c r="B143" s="160"/>
      <c r="C143" s="160"/>
      <c r="D143" s="30" t="s">
        <v>19</v>
      </c>
      <c r="E143" s="31">
        <v>0</v>
      </c>
      <c r="F143" s="31">
        <v>0</v>
      </c>
      <c r="G143" s="31">
        <v>0</v>
      </c>
      <c r="H143" s="31">
        <v>40000</v>
      </c>
      <c r="I143" s="31">
        <v>40000</v>
      </c>
      <c r="J143" s="31">
        <v>80000</v>
      </c>
    </row>
    <row r="144" spans="1:10" s="8" customFormat="1" ht="15.75" x14ac:dyDescent="0.2">
      <c r="A144" s="164"/>
      <c r="B144" s="160"/>
      <c r="C144" s="160"/>
      <c r="D144" s="30" t="s">
        <v>20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</row>
    <row r="145" spans="1:10" s="8" customFormat="1" ht="15.75" x14ac:dyDescent="0.2">
      <c r="A145" s="164"/>
      <c r="B145" s="160"/>
      <c r="C145" s="160"/>
      <c r="D145" s="30" t="s">
        <v>21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</row>
    <row r="146" spans="1:10" s="8" customFormat="1" ht="15.75" customHeight="1" x14ac:dyDescent="0.2">
      <c r="A146" s="162" t="s">
        <v>65</v>
      </c>
      <c r="B146" s="163" t="s">
        <v>36</v>
      </c>
      <c r="C146" s="163" t="s">
        <v>50</v>
      </c>
      <c r="D146" s="20" t="s">
        <v>17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10" s="8" customFormat="1" ht="15.75" x14ac:dyDescent="0.2">
      <c r="A147" s="162"/>
      <c r="B147" s="163"/>
      <c r="C147" s="163"/>
      <c r="D147" s="22" t="s">
        <v>18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</row>
    <row r="148" spans="1:10" ht="15.75" x14ac:dyDescent="0.25">
      <c r="A148" s="162"/>
      <c r="B148" s="163"/>
      <c r="C148" s="163"/>
      <c r="D148" s="22" t="s">
        <v>19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</row>
    <row r="149" spans="1:10" s="8" customFormat="1" ht="15.75" x14ac:dyDescent="0.2">
      <c r="A149" s="162"/>
      <c r="B149" s="163"/>
      <c r="C149" s="163"/>
      <c r="D149" s="22" t="s">
        <v>20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</row>
    <row r="150" spans="1:10" s="8" customFormat="1" ht="15.75" x14ac:dyDescent="0.2">
      <c r="A150" s="162"/>
      <c r="B150" s="163"/>
      <c r="C150" s="163"/>
      <c r="D150" s="22" t="s">
        <v>21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</row>
    <row r="151" spans="1:10" s="8" customFormat="1" ht="15.75" customHeight="1" x14ac:dyDescent="0.2">
      <c r="A151" s="166" t="s">
        <v>66</v>
      </c>
      <c r="B151" s="167" t="s">
        <v>33</v>
      </c>
      <c r="C151" s="167" t="s">
        <v>67</v>
      </c>
      <c r="D151" s="24" t="s">
        <v>17</v>
      </c>
      <c r="E151" s="25">
        <v>1642281.3</v>
      </c>
      <c r="F151" s="25">
        <v>1702624.8</v>
      </c>
      <c r="G151" s="25">
        <v>1662131.8</v>
      </c>
      <c r="H151" s="25">
        <v>2044060</v>
      </c>
      <c r="I151" s="25">
        <v>2161770</v>
      </c>
      <c r="J151" s="25">
        <v>9212867.9000000004</v>
      </c>
    </row>
    <row r="152" spans="1:10" s="8" customFormat="1" ht="15.75" x14ac:dyDescent="0.2">
      <c r="A152" s="166"/>
      <c r="B152" s="167"/>
      <c r="C152" s="167"/>
      <c r="D152" s="26" t="s">
        <v>18</v>
      </c>
      <c r="E152" s="27">
        <v>0</v>
      </c>
      <c r="F152" s="27">
        <v>49486.2</v>
      </c>
      <c r="G152" s="27">
        <v>0</v>
      </c>
      <c r="H152" s="27">
        <v>413500</v>
      </c>
      <c r="I152" s="27">
        <v>513500</v>
      </c>
      <c r="J152" s="27">
        <v>976486.2</v>
      </c>
    </row>
    <row r="153" spans="1:10" ht="15.75" x14ac:dyDescent="0.25">
      <c r="A153" s="166"/>
      <c r="B153" s="167"/>
      <c r="C153" s="167"/>
      <c r="D153" s="26" t="s">
        <v>19</v>
      </c>
      <c r="E153" s="27">
        <v>1642181.3</v>
      </c>
      <c r="F153" s="27">
        <v>1653038.6</v>
      </c>
      <c r="G153" s="27">
        <v>1662031.8</v>
      </c>
      <c r="H153" s="27">
        <v>1628260</v>
      </c>
      <c r="I153" s="27">
        <v>1646370</v>
      </c>
      <c r="J153" s="27">
        <v>8231881.7000000002</v>
      </c>
    </row>
    <row r="154" spans="1:10" s="8" customFormat="1" ht="15.75" x14ac:dyDescent="0.2">
      <c r="A154" s="166"/>
      <c r="B154" s="167"/>
      <c r="C154" s="167"/>
      <c r="D154" s="26" t="s">
        <v>20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</row>
    <row r="155" spans="1:10" s="8" customFormat="1" ht="15.75" x14ac:dyDescent="0.2">
      <c r="A155" s="166"/>
      <c r="B155" s="167"/>
      <c r="C155" s="167"/>
      <c r="D155" s="26" t="s">
        <v>21</v>
      </c>
      <c r="E155" s="27">
        <v>100</v>
      </c>
      <c r="F155" s="27">
        <v>100</v>
      </c>
      <c r="G155" s="27">
        <v>100</v>
      </c>
      <c r="H155" s="27">
        <v>2300</v>
      </c>
      <c r="I155" s="27">
        <v>1900</v>
      </c>
      <c r="J155" s="27">
        <v>4500</v>
      </c>
    </row>
    <row r="156" spans="1:10" s="8" customFormat="1" ht="15.75" customHeight="1" x14ac:dyDescent="0.2">
      <c r="A156" s="164" t="s">
        <v>68</v>
      </c>
      <c r="B156" s="160" t="s">
        <v>36</v>
      </c>
      <c r="C156" s="160" t="s">
        <v>69</v>
      </c>
      <c r="D156" s="28" t="s">
        <v>17</v>
      </c>
      <c r="E156" s="29">
        <v>1624908.9</v>
      </c>
      <c r="F156" s="29">
        <v>1635456.5</v>
      </c>
      <c r="G156" s="29">
        <v>1645006.8</v>
      </c>
      <c r="H156" s="29">
        <v>1445104.1</v>
      </c>
      <c r="I156" s="29">
        <v>1445104.1</v>
      </c>
      <c r="J156" s="29">
        <v>7795580.4000000004</v>
      </c>
    </row>
    <row r="157" spans="1:10" s="8" customFormat="1" ht="15.75" x14ac:dyDescent="0.2">
      <c r="A157" s="164"/>
      <c r="B157" s="160"/>
      <c r="C157" s="160"/>
      <c r="D157" s="30" t="s">
        <v>18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</row>
    <row r="158" spans="1:10" ht="15.75" x14ac:dyDescent="0.25">
      <c r="A158" s="164"/>
      <c r="B158" s="160"/>
      <c r="C158" s="160"/>
      <c r="D158" s="30" t="s">
        <v>19</v>
      </c>
      <c r="E158" s="31">
        <v>1624908.9</v>
      </c>
      <c r="F158" s="31">
        <v>1635456.5</v>
      </c>
      <c r="G158" s="31">
        <v>1645006.8</v>
      </c>
      <c r="H158" s="31">
        <v>1445104.1</v>
      </c>
      <c r="I158" s="31">
        <v>1445104.1</v>
      </c>
      <c r="J158" s="31">
        <v>7795580.4000000004</v>
      </c>
    </row>
    <row r="159" spans="1:10" s="8" customFormat="1" ht="15.75" x14ac:dyDescent="0.2">
      <c r="A159" s="164"/>
      <c r="B159" s="160"/>
      <c r="C159" s="160"/>
      <c r="D159" s="30" t="s">
        <v>20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</row>
    <row r="160" spans="1:10" s="8" customFormat="1" ht="15.75" x14ac:dyDescent="0.2">
      <c r="A160" s="164"/>
      <c r="B160" s="160"/>
      <c r="C160" s="160"/>
      <c r="D160" s="30" t="s">
        <v>21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</row>
    <row r="161" spans="1:10" s="8" customFormat="1" ht="15.75" customHeight="1" x14ac:dyDescent="0.2">
      <c r="A161" s="164" t="s">
        <v>70</v>
      </c>
      <c r="B161" s="160" t="s">
        <v>36</v>
      </c>
      <c r="C161" s="160" t="s">
        <v>71</v>
      </c>
      <c r="D161" s="28" t="s">
        <v>17</v>
      </c>
      <c r="E161" s="29">
        <v>0</v>
      </c>
      <c r="F161" s="29">
        <v>0</v>
      </c>
      <c r="G161" s="29">
        <v>0</v>
      </c>
      <c r="H161" s="29">
        <v>88486</v>
      </c>
      <c r="I161" s="29">
        <v>86086</v>
      </c>
      <c r="J161" s="29">
        <v>174572</v>
      </c>
    </row>
    <row r="162" spans="1:10" s="8" customFormat="1" ht="15.75" x14ac:dyDescent="0.2">
      <c r="A162" s="164"/>
      <c r="B162" s="160"/>
      <c r="C162" s="160"/>
      <c r="D162" s="30" t="s">
        <v>18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</row>
    <row r="163" spans="1:10" ht="15.75" x14ac:dyDescent="0.25">
      <c r="A163" s="164"/>
      <c r="B163" s="160"/>
      <c r="C163" s="160"/>
      <c r="D163" s="30" t="s">
        <v>19</v>
      </c>
      <c r="E163" s="31">
        <v>0</v>
      </c>
      <c r="F163" s="31">
        <v>0</v>
      </c>
      <c r="G163" s="31">
        <v>0</v>
      </c>
      <c r="H163" s="31">
        <v>87286</v>
      </c>
      <c r="I163" s="31">
        <v>85286</v>
      </c>
      <c r="J163" s="31">
        <v>172572</v>
      </c>
    </row>
    <row r="164" spans="1:10" s="8" customFormat="1" ht="15.75" x14ac:dyDescent="0.2">
      <c r="A164" s="164"/>
      <c r="B164" s="160"/>
      <c r="C164" s="160"/>
      <c r="D164" s="30" t="s">
        <v>20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</row>
    <row r="165" spans="1:10" s="8" customFormat="1" ht="15.75" x14ac:dyDescent="0.2">
      <c r="A165" s="164"/>
      <c r="B165" s="160"/>
      <c r="C165" s="160"/>
      <c r="D165" s="30" t="s">
        <v>21</v>
      </c>
      <c r="E165" s="31">
        <v>0</v>
      </c>
      <c r="F165" s="31">
        <v>0</v>
      </c>
      <c r="G165" s="31">
        <v>0</v>
      </c>
      <c r="H165" s="31">
        <v>1200</v>
      </c>
      <c r="I165" s="31">
        <v>800</v>
      </c>
      <c r="J165" s="31">
        <v>2000</v>
      </c>
    </row>
    <row r="166" spans="1:10" s="8" customFormat="1" ht="15.75" customHeight="1" x14ac:dyDescent="0.2">
      <c r="A166" s="164" t="s">
        <v>72</v>
      </c>
      <c r="B166" s="160" t="s">
        <v>36</v>
      </c>
      <c r="C166" s="160" t="s">
        <v>73</v>
      </c>
      <c r="D166" s="28" t="s">
        <v>17</v>
      </c>
      <c r="E166" s="29">
        <v>6971.7</v>
      </c>
      <c r="F166" s="29">
        <v>6753.4</v>
      </c>
      <c r="G166" s="29">
        <v>6678.4</v>
      </c>
      <c r="H166" s="29">
        <v>8315</v>
      </c>
      <c r="I166" s="29">
        <v>8315</v>
      </c>
      <c r="J166" s="29">
        <v>37033.5</v>
      </c>
    </row>
    <row r="167" spans="1:10" s="8" customFormat="1" ht="15.75" x14ac:dyDescent="0.2">
      <c r="A167" s="164"/>
      <c r="B167" s="160"/>
      <c r="C167" s="160"/>
      <c r="D167" s="30" t="s">
        <v>18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</row>
    <row r="168" spans="1:10" ht="33.75" customHeight="1" x14ac:dyDescent="0.25">
      <c r="A168" s="164"/>
      <c r="B168" s="160"/>
      <c r="C168" s="160"/>
      <c r="D168" s="30" t="s">
        <v>19</v>
      </c>
      <c r="E168" s="31">
        <v>6971.7</v>
      </c>
      <c r="F168" s="31">
        <v>6753.4</v>
      </c>
      <c r="G168" s="31">
        <v>6678.4</v>
      </c>
      <c r="H168" s="31">
        <v>8315</v>
      </c>
      <c r="I168" s="31">
        <v>8315</v>
      </c>
      <c r="J168" s="31">
        <v>37033.5</v>
      </c>
    </row>
    <row r="169" spans="1:10" s="8" customFormat="1" ht="15.75" x14ac:dyDescent="0.2">
      <c r="A169" s="164"/>
      <c r="B169" s="160"/>
      <c r="C169" s="160"/>
      <c r="D169" s="30" t="s">
        <v>20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</row>
    <row r="170" spans="1:10" s="8" customFormat="1" ht="15.75" x14ac:dyDescent="0.2">
      <c r="A170" s="164"/>
      <c r="B170" s="160"/>
      <c r="C170" s="160"/>
      <c r="D170" s="30" t="s">
        <v>21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</row>
    <row r="171" spans="1:10" s="8" customFormat="1" ht="15.75" customHeight="1" x14ac:dyDescent="0.2">
      <c r="A171" s="164" t="s">
        <v>74</v>
      </c>
      <c r="B171" s="160" t="s">
        <v>36</v>
      </c>
      <c r="C171" s="160" t="s">
        <v>75</v>
      </c>
      <c r="D171" s="28" t="s">
        <v>17</v>
      </c>
      <c r="E171" s="29">
        <v>9236.1</v>
      </c>
      <c r="F171" s="29">
        <v>9264.2000000000007</v>
      </c>
      <c r="G171" s="29">
        <v>9282</v>
      </c>
      <c r="H171" s="29">
        <v>8943.2999999999993</v>
      </c>
      <c r="I171" s="29">
        <v>8943.2999999999993</v>
      </c>
      <c r="J171" s="29">
        <v>45668.9</v>
      </c>
    </row>
    <row r="172" spans="1:10" s="8" customFormat="1" ht="15.75" x14ac:dyDescent="0.2">
      <c r="A172" s="164"/>
      <c r="B172" s="160"/>
      <c r="C172" s="160"/>
      <c r="D172" s="30" t="s">
        <v>18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</row>
    <row r="173" spans="1:10" ht="15.75" x14ac:dyDescent="0.25">
      <c r="A173" s="164"/>
      <c r="B173" s="160"/>
      <c r="C173" s="160"/>
      <c r="D173" s="30" t="s">
        <v>19</v>
      </c>
      <c r="E173" s="31">
        <v>9136.1</v>
      </c>
      <c r="F173" s="31">
        <v>9164.2000000000007</v>
      </c>
      <c r="G173" s="31">
        <v>9182</v>
      </c>
      <c r="H173" s="31">
        <v>8843.2999999999993</v>
      </c>
      <c r="I173" s="31">
        <v>8843.2999999999993</v>
      </c>
      <c r="J173" s="31">
        <v>45168.9</v>
      </c>
    </row>
    <row r="174" spans="1:10" s="8" customFormat="1" ht="15.75" x14ac:dyDescent="0.2">
      <c r="A174" s="164"/>
      <c r="B174" s="160"/>
      <c r="C174" s="160"/>
      <c r="D174" s="30" t="s">
        <v>20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</row>
    <row r="175" spans="1:10" s="8" customFormat="1" ht="15.75" x14ac:dyDescent="0.2">
      <c r="A175" s="164"/>
      <c r="B175" s="160"/>
      <c r="C175" s="160"/>
      <c r="D175" s="30" t="s">
        <v>21</v>
      </c>
      <c r="E175" s="31">
        <v>100</v>
      </c>
      <c r="F175" s="31">
        <v>100</v>
      </c>
      <c r="G175" s="31">
        <v>100</v>
      </c>
      <c r="H175" s="31">
        <v>100</v>
      </c>
      <c r="I175" s="31">
        <v>100</v>
      </c>
      <c r="J175" s="31">
        <v>500</v>
      </c>
    </row>
    <row r="176" spans="1:10" s="8" customFormat="1" ht="15.75" customHeight="1" x14ac:dyDescent="0.2">
      <c r="A176" s="162" t="s">
        <v>76</v>
      </c>
      <c r="B176" s="163" t="s">
        <v>36</v>
      </c>
      <c r="C176" s="163" t="s">
        <v>77</v>
      </c>
      <c r="D176" s="20" t="s">
        <v>17</v>
      </c>
      <c r="E176" s="21">
        <v>1164.5999999999999</v>
      </c>
      <c r="F176" s="21">
        <v>1164.5999999999999</v>
      </c>
      <c r="G176" s="21">
        <v>1164.5999999999999</v>
      </c>
      <c r="H176" s="21">
        <v>477161.6</v>
      </c>
      <c r="I176" s="21">
        <v>597121.6</v>
      </c>
      <c r="J176" s="21">
        <v>1077777</v>
      </c>
    </row>
    <row r="177" spans="1:10" s="8" customFormat="1" ht="15.75" x14ac:dyDescent="0.2">
      <c r="A177" s="162"/>
      <c r="B177" s="163"/>
      <c r="C177" s="163"/>
      <c r="D177" s="22" t="s">
        <v>18</v>
      </c>
      <c r="E177" s="23">
        <v>0</v>
      </c>
      <c r="F177" s="23">
        <v>0</v>
      </c>
      <c r="G177" s="23">
        <v>0</v>
      </c>
      <c r="H177" s="23">
        <v>400000</v>
      </c>
      <c r="I177" s="23">
        <v>500000</v>
      </c>
      <c r="J177" s="23">
        <v>900000</v>
      </c>
    </row>
    <row r="178" spans="1:10" ht="15.75" x14ac:dyDescent="0.25">
      <c r="A178" s="162"/>
      <c r="B178" s="163"/>
      <c r="C178" s="163"/>
      <c r="D178" s="22" t="s">
        <v>19</v>
      </c>
      <c r="E178" s="23">
        <v>1164.5999999999999</v>
      </c>
      <c r="F178" s="23">
        <v>1164.5999999999999</v>
      </c>
      <c r="G178" s="23">
        <v>1164.5999999999999</v>
      </c>
      <c r="H178" s="23">
        <v>76161.600000000006</v>
      </c>
      <c r="I178" s="23">
        <v>96121.600000000006</v>
      </c>
      <c r="J178" s="23">
        <v>175777</v>
      </c>
    </row>
    <row r="179" spans="1:10" s="8" customFormat="1" ht="15.75" x14ac:dyDescent="0.2">
      <c r="A179" s="162"/>
      <c r="B179" s="163"/>
      <c r="C179" s="163"/>
      <c r="D179" s="22" t="s">
        <v>20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</row>
    <row r="180" spans="1:10" s="8" customFormat="1" ht="15.75" x14ac:dyDescent="0.2">
      <c r="A180" s="162"/>
      <c r="B180" s="163"/>
      <c r="C180" s="163"/>
      <c r="D180" s="22" t="s">
        <v>21</v>
      </c>
      <c r="E180" s="23">
        <v>0</v>
      </c>
      <c r="F180" s="23">
        <v>0</v>
      </c>
      <c r="G180" s="23">
        <v>0</v>
      </c>
      <c r="H180" s="23">
        <v>1000</v>
      </c>
      <c r="I180" s="23">
        <v>1000</v>
      </c>
      <c r="J180" s="23">
        <v>2000</v>
      </c>
    </row>
    <row r="181" spans="1:10" s="8" customFormat="1" ht="15.75" customHeight="1" x14ac:dyDescent="0.2">
      <c r="A181" s="162" t="s">
        <v>78</v>
      </c>
      <c r="B181" s="163" t="s">
        <v>36</v>
      </c>
      <c r="C181" s="163" t="s">
        <v>79</v>
      </c>
      <c r="D181" s="20" t="s">
        <v>17</v>
      </c>
      <c r="E181" s="21">
        <v>0</v>
      </c>
      <c r="F181" s="21">
        <v>49986.1</v>
      </c>
      <c r="G181" s="21">
        <v>0</v>
      </c>
      <c r="H181" s="21">
        <v>16050</v>
      </c>
      <c r="I181" s="21">
        <v>16200</v>
      </c>
      <c r="J181" s="21">
        <v>82236.100000000006</v>
      </c>
    </row>
    <row r="182" spans="1:10" s="8" customFormat="1" ht="15.75" x14ac:dyDescent="0.2">
      <c r="A182" s="162"/>
      <c r="B182" s="163"/>
      <c r="C182" s="163"/>
      <c r="D182" s="22" t="s">
        <v>18</v>
      </c>
      <c r="E182" s="23">
        <v>0</v>
      </c>
      <c r="F182" s="23">
        <v>49486.2</v>
      </c>
      <c r="G182" s="23">
        <v>0</v>
      </c>
      <c r="H182" s="23">
        <v>13500</v>
      </c>
      <c r="I182" s="23">
        <v>13500</v>
      </c>
      <c r="J182" s="23">
        <v>76486.2</v>
      </c>
    </row>
    <row r="183" spans="1:10" ht="15.75" x14ac:dyDescent="0.25">
      <c r="A183" s="162"/>
      <c r="B183" s="163"/>
      <c r="C183" s="163"/>
      <c r="D183" s="22" t="s">
        <v>19</v>
      </c>
      <c r="E183" s="23">
        <v>0</v>
      </c>
      <c r="F183" s="23">
        <v>499.9</v>
      </c>
      <c r="G183" s="23">
        <v>0</v>
      </c>
      <c r="H183" s="23">
        <v>2550</v>
      </c>
      <c r="I183" s="23">
        <v>2700</v>
      </c>
      <c r="J183" s="23">
        <v>5749.9</v>
      </c>
    </row>
    <row r="184" spans="1:10" s="8" customFormat="1" ht="15.75" x14ac:dyDescent="0.2">
      <c r="A184" s="162"/>
      <c r="B184" s="163"/>
      <c r="C184" s="163"/>
      <c r="D184" s="22" t="s">
        <v>20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</row>
    <row r="185" spans="1:10" s="8" customFormat="1" ht="15.75" x14ac:dyDescent="0.2">
      <c r="A185" s="162"/>
      <c r="B185" s="163"/>
      <c r="C185" s="163"/>
      <c r="D185" s="22" t="s">
        <v>21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</row>
    <row r="186" spans="1:10" s="8" customFormat="1" ht="15.75" customHeight="1" x14ac:dyDescent="0.2">
      <c r="A186" s="166" t="s">
        <v>80</v>
      </c>
      <c r="B186" s="167" t="s">
        <v>33</v>
      </c>
      <c r="C186" s="167" t="s">
        <v>81</v>
      </c>
      <c r="D186" s="24" t="s">
        <v>17</v>
      </c>
      <c r="E186" s="25">
        <v>387212.4</v>
      </c>
      <c r="F186" s="25">
        <v>450817.9</v>
      </c>
      <c r="G186" s="25">
        <v>439110</v>
      </c>
      <c r="H186" s="25">
        <v>499947.6</v>
      </c>
      <c r="I186" s="25">
        <v>500147.6</v>
      </c>
      <c r="J186" s="25">
        <v>2277235.5</v>
      </c>
    </row>
    <row r="187" spans="1:10" s="8" customFormat="1" ht="15.75" x14ac:dyDescent="0.2">
      <c r="A187" s="166"/>
      <c r="B187" s="167"/>
      <c r="C187" s="167"/>
      <c r="D187" s="26" t="s">
        <v>18</v>
      </c>
      <c r="E187" s="27">
        <v>9500</v>
      </c>
      <c r="F187" s="27">
        <v>57545.7</v>
      </c>
      <c r="G187" s="27">
        <v>31870.400000000001</v>
      </c>
      <c r="H187" s="27">
        <v>60400</v>
      </c>
      <c r="I187" s="27">
        <v>60400</v>
      </c>
      <c r="J187" s="27">
        <v>219716.1</v>
      </c>
    </row>
    <row r="188" spans="1:10" ht="15.75" x14ac:dyDescent="0.25">
      <c r="A188" s="166"/>
      <c r="B188" s="167"/>
      <c r="C188" s="167"/>
      <c r="D188" s="26" t="s">
        <v>19</v>
      </c>
      <c r="E188" s="27">
        <v>377712.4</v>
      </c>
      <c r="F188" s="27">
        <v>393272.2</v>
      </c>
      <c r="G188" s="27">
        <v>407239.6</v>
      </c>
      <c r="H188" s="27">
        <v>439547.6</v>
      </c>
      <c r="I188" s="27">
        <v>439747.6</v>
      </c>
      <c r="J188" s="27">
        <v>2057519.4</v>
      </c>
    </row>
    <row r="189" spans="1:10" s="8" customFormat="1" ht="15.75" x14ac:dyDescent="0.2">
      <c r="A189" s="166"/>
      <c r="B189" s="167"/>
      <c r="C189" s="167"/>
      <c r="D189" s="26" t="s">
        <v>20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</row>
    <row r="190" spans="1:10" s="8" customFormat="1" ht="15.75" x14ac:dyDescent="0.2">
      <c r="A190" s="166"/>
      <c r="B190" s="167"/>
      <c r="C190" s="167"/>
      <c r="D190" s="26" t="s">
        <v>21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</row>
    <row r="191" spans="1:10" s="8" customFormat="1" ht="15.75" customHeight="1" x14ac:dyDescent="0.2">
      <c r="A191" s="164" t="s">
        <v>82</v>
      </c>
      <c r="B191" s="160" t="s">
        <v>36</v>
      </c>
      <c r="C191" s="160" t="s">
        <v>83</v>
      </c>
      <c r="D191" s="28" t="s">
        <v>17</v>
      </c>
      <c r="E191" s="29">
        <v>47284.9</v>
      </c>
      <c r="F191" s="29">
        <v>47517.9</v>
      </c>
      <c r="G191" s="29">
        <v>47667.6</v>
      </c>
      <c r="H191" s="29">
        <v>42797.2</v>
      </c>
      <c r="I191" s="29">
        <v>42797.2</v>
      </c>
      <c r="J191" s="29">
        <v>228064.8</v>
      </c>
    </row>
    <row r="192" spans="1:10" s="8" customFormat="1" ht="15.75" x14ac:dyDescent="0.2">
      <c r="A192" s="164"/>
      <c r="B192" s="160"/>
      <c r="C192" s="160"/>
      <c r="D192" s="30" t="s">
        <v>18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</row>
    <row r="193" spans="1:10" ht="15.75" x14ac:dyDescent="0.25">
      <c r="A193" s="164"/>
      <c r="B193" s="160"/>
      <c r="C193" s="160"/>
      <c r="D193" s="30" t="s">
        <v>19</v>
      </c>
      <c r="E193" s="31">
        <v>47284.9</v>
      </c>
      <c r="F193" s="31">
        <v>47517.9</v>
      </c>
      <c r="G193" s="31">
        <v>47667.6</v>
      </c>
      <c r="H193" s="31">
        <v>42797.2</v>
      </c>
      <c r="I193" s="31">
        <v>42797.2</v>
      </c>
      <c r="J193" s="31">
        <v>228064.8</v>
      </c>
    </row>
    <row r="194" spans="1:10" s="8" customFormat="1" ht="15.75" x14ac:dyDescent="0.2">
      <c r="A194" s="164"/>
      <c r="B194" s="160"/>
      <c r="C194" s="160"/>
      <c r="D194" s="30" t="s">
        <v>20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</row>
    <row r="195" spans="1:10" s="8" customFormat="1" ht="15.75" x14ac:dyDescent="0.2">
      <c r="A195" s="164"/>
      <c r="B195" s="160"/>
      <c r="C195" s="160"/>
      <c r="D195" s="30" t="s">
        <v>21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</row>
    <row r="196" spans="1:10" s="8" customFormat="1" ht="15.75" customHeight="1" x14ac:dyDescent="0.2">
      <c r="A196" s="164" t="s">
        <v>84</v>
      </c>
      <c r="B196" s="160" t="s">
        <v>36</v>
      </c>
      <c r="C196" s="160" t="s">
        <v>85</v>
      </c>
      <c r="D196" s="28" t="s">
        <v>17</v>
      </c>
      <c r="E196" s="29">
        <v>2377.8000000000002</v>
      </c>
      <c r="F196" s="29">
        <v>2377.8000000000002</v>
      </c>
      <c r="G196" s="29">
        <v>2377.8000000000002</v>
      </c>
      <c r="H196" s="29">
        <v>1913.1</v>
      </c>
      <c r="I196" s="29">
        <v>1913.1</v>
      </c>
      <c r="J196" s="29">
        <v>10959.6</v>
      </c>
    </row>
    <row r="197" spans="1:10" s="8" customFormat="1" ht="15.75" x14ac:dyDescent="0.2">
      <c r="A197" s="164"/>
      <c r="B197" s="160"/>
      <c r="C197" s="160"/>
      <c r="D197" s="30" t="s">
        <v>18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</row>
    <row r="198" spans="1:10" ht="15.75" x14ac:dyDescent="0.25">
      <c r="A198" s="164"/>
      <c r="B198" s="160"/>
      <c r="C198" s="160"/>
      <c r="D198" s="30" t="s">
        <v>19</v>
      </c>
      <c r="E198" s="31">
        <v>2377.8000000000002</v>
      </c>
      <c r="F198" s="31">
        <v>2377.8000000000002</v>
      </c>
      <c r="G198" s="31">
        <v>2377.8000000000002</v>
      </c>
      <c r="H198" s="31">
        <v>1913.1</v>
      </c>
      <c r="I198" s="31">
        <v>1913.1</v>
      </c>
      <c r="J198" s="31">
        <v>10959.6</v>
      </c>
    </row>
    <row r="199" spans="1:10" s="8" customFormat="1" ht="15.75" x14ac:dyDescent="0.2">
      <c r="A199" s="164"/>
      <c r="B199" s="160"/>
      <c r="C199" s="160"/>
      <c r="D199" s="30" t="s">
        <v>20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</row>
    <row r="200" spans="1:10" s="32" customFormat="1" ht="15.75" x14ac:dyDescent="0.2">
      <c r="A200" s="164"/>
      <c r="B200" s="160"/>
      <c r="C200" s="160"/>
      <c r="D200" s="30" t="s">
        <v>21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</row>
    <row r="201" spans="1:10" s="32" customFormat="1" ht="15.75" customHeight="1" x14ac:dyDescent="0.2">
      <c r="A201" s="164" t="s">
        <v>86</v>
      </c>
      <c r="B201" s="160" t="s">
        <v>36</v>
      </c>
      <c r="C201" s="160" t="s">
        <v>87</v>
      </c>
      <c r="D201" s="28" t="s">
        <v>17</v>
      </c>
      <c r="E201" s="29">
        <v>337549.7</v>
      </c>
      <c r="F201" s="29">
        <v>342795.2</v>
      </c>
      <c r="G201" s="29">
        <v>364468.2</v>
      </c>
      <c r="H201" s="29">
        <v>449787.3</v>
      </c>
      <c r="I201" s="29">
        <v>449787.3</v>
      </c>
      <c r="J201" s="29">
        <v>1944387.7</v>
      </c>
    </row>
    <row r="202" spans="1:10" s="32" customFormat="1" ht="15.75" x14ac:dyDescent="0.2">
      <c r="A202" s="164"/>
      <c r="B202" s="160"/>
      <c r="C202" s="160"/>
      <c r="D202" s="30" t="s">
        <v>18</v>
      </c>
      <c r="E202" s="31">
        <v>9500</v>
      </c>
      <c r="F202" s="31">
        <v>0</v>
      </c>
      <c r="G202" s="31">
        <v>7520</v>
      </c>
      <c r="H202" s="31">
        <v>60000</v>
      </c>
      <c r="I202" s="31">
        <v>60000</v>
      </c>
      <c r="J202" s="31">
        <v>137020</v>
      </c>
    </row>
    <row r="203" spans="1:10" ht="15.75" x14ac:dyDescent="0.25">
      <c r="A203" s="164"/>
      <c r="B203" s="160"/>
      <c r="C203" s="160"/>
      <c r="D203" s="30" t="s">
        <v>19</v>
      </c>
      <c r="E203" s="31">
        <v>328049.7</v>
      </c>
      <c r="F203" s="31">
        <v>342795.2</v>
      </c>
      <c r="G203" s="31">
        <v>356948.2</v>
      </c>
      <c r="H203" s="31">
        <v>389787.3</v>
      </c>
      <c r="I203" s="31">
        <v>389787.3</v>
      </c>
      <c r="J203" s="31">
        <v>1807367.7</v>
      </c>
    </row>
    <row r="204" spans="1:10" s="8" customFormat="1" ht="15.75" x14ac:dyDescent="0.2">
      <c r="A204" s="164"/>
      <c r="B204" s="160"/>
      <c r="C204" s="160"/>
      <c r="D204" s="30" t="s">
        <v>20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</row>
    <row r="205" spans="1:10" s="8" customFormat="1" ht="15.75" x14ac:dyDescent="0.2">
      <c r="A205" s="164"/>
      <c r="B205" s="160"/>
      <c r="C205" s="160"/>
      <c r="D205" s="30" t="s">
        <v>21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</row>
    <row r="206" spans="1:10" s="32" customFormat="1" ht="15.75" customHeight="1" x14ac:dyDescent="0.2">
      <c r="A206" s="162" t="s">
        <v>88</v>
      </c>
      <c r="B206" s="163" t="s">
        <v>36</v>
      </c>
      <c r="C206" s="163" t="s">
        <v>89</v>
      </c>
      <c r="D206" s="20" t="s">
        <v>17</v>
      </c>
      <c r="E206" s="21">
        <v>0</v>
      </c>
      <c r="F206" s="21">
        <v>58127</v>
      </c>
      <c r="G206" s="21">
        <v>24596.400000000001</v>
      </c>
      <c r="H206" s="21">
        <v>1750</v>
      </c>
      <c r="I206" s="21">
        <v>1750</v>
      </c>
      <c r="J206" s="21">
        <v>86223.4</v>
      </c>
    </row>
    <row r="207" spans="1:10" s="32" customFormat="1" ht="15.75" x14ac:dyDescent="0.2">
      <c r="A207" s="162"/>
      <c r="B207" s="163"/>
      <c r="C207" s="163"/>
      <c r="D207" s="22" t="s">
        <v>18</v>
      </c>
      <c r="E207" s="23">
        <v>0</v>
      </c>
      <c r="F207" s="23">
        <v>57545.7</v>
      </c>
      <c r="G207" s="23">
        <v>24350.400000000001</v>
      </c>
      <c r="H207" s="23">
        <v>400</v>
      </c>
      <c r="I207" s="23">
        <v>400</v>
      </c>
      <c r="J207" s="23">
        <v>82696.100000000006</v>
      </c>
    </row>
    <row r="208" spans="1:10" ht="15.75" x14ac:dyDescent="0.25">
      <c r="A208" s="162"/>
      <c r="B208" s="163"/>
      <c r="C208" s="163"/>
      <c r="D208" s="22" t="s">
        <v>19</v>
      </c>
      <c r="E208" s="23">
        <v>0</v>
      </c>
      <c r="F208" s="23">
        <v>581.29999999999995</v>
      </c>
      <c r="G208" s="23">
        <v>246</v>
      </c>
      <c r="H208" s="23">
        <v>1350</v>
      </c>
      <c r="I208" s="23">
        <v>1350</v>
      </c>
      <c r="J208" s="23">
        <v>3527.3</v>
      </c>
    </row>
    <row r="209" spans="1:10" s="8" customFormat="1" ht="15.75" x14ac:dyDescent="0.2">
      <c r="A209" s="162"/>
      <c r="B209" s="163"/>
      <c r="C209" s="163"/>
      <c r="D209" s="22" t="s">
        <v>20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</row>
    <row r="210" spans="1:10" s="8" customFormat="1" ht="15.75" x14ac:dyDescent="0.2">
      <c r="A210" s="162"/>
      <c r="B210" s="163"/>
      <c r="C210" s="163"/>
      <c r="D210" s="22" t="s">
        <v>21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</row>
    <row r="211" spans="1:10" s="32" customFormat="1" ht="15.75" customHeight="1" x14ac:dyDescent="0.2">
      <c r="A211" s="162" t="s">
        <v>90</v>
      </c>
      <c r="B211" s="163" t="s">
        <v>36</v>
      </c>
      <c r="C211" s="163" t="s">
        <v>54</v>
      </c>
      <c r="D211" s="20" t="s">
        <v>17</v>
      </c>
      <c r="E211" s="21">
        <v>0</v>
      </c>
      <c r="F211" s="21">
        <v>0</v>
      </c>
      <c r="G211" s="21">
        <v>0</v>
      </c>
      <c r="H211" s="21">
        <v>3700</v>
      </c>
      <c r="I211" s="21">
        <v>3900</v>
      </c>
      <c r="J211" s="21">
        <v>7600</v>
      </c>
    </row>
    <row r="212" spans="1:10" s="32" customFormat="1" ht="15.75" x14ac:dyDescent="0.2">
      <c r="A212" s="162"/>
      <c r="B212" s="163"/>
      <c r="C212" s="163"/>
      <c r="D212" s="22" t="s">
        <v>18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</row>
    <row r="213" spans="1:10" ht="15.75" x14ac:dyDescent="0.25">
      <c r="A213" s="162"/>
      <c r="B213" s="163"/>
      <c r="C213" s="163"/>
      <c r="D213" s="22" t="s">
        <v>19</v>
      </c>
      <c r="E213" s="23">
        <v>0</v>
      </c>
      <c r="F213" s="23">
        <v>0</v>
      </c>
      <c r="G213" s="23">
        <v>0</v>
      </c>
      <c r="H213" s="23">
        <v>3700</v>
      </c>
      <c r="I213" s="23">
        <v>3900</v>
      </c>
      <c r="J213" s="23">
        <v>7600</v>
      </c>
    </row>
    <row r="214" spans="1:10" s="8" customFormat="1" ht="15.75" x14ac:dyDescent="0.2">
      <c r="A214" s="162"/>
      <c r="B214" s="163"/>
      <c r="C214" s="163"/>
      <c r="D214" s="22" t="s">
        <v>20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</row>
    <row r="215" spans="1:10" s="8" customFormat="1" ht="15.75" x14ac:dyDescent="0.2">
      <c r="A215" s="162"/>
      <c r="B215" s="163"/>
      <c r="C215" s="163"/>
      <c r="D215" s="22" t="s">
        <v>21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</row>
    <row r="216" spans="1:10" s="8" customFormat="1" ht="15.75" customHeight="1" x14ac:dyDescent="0.2">
      <c r="A216" s="166" t="s">
        <v>91</v>
      </c>
      <c r="B216" s="167" t="s">
        <v>92</v>
      </c>
      <c r="C216" s="167" t="s">
        <v>93</v>
      </c>
      <c r="D216" s="24" t="s">
        <v>17</v>
      </c>
      <c r="E216" s="25">
        <v>290144.7</v>
      </c>
      <c r="F216" s="25">
        <v>290455.90000000002</v>
      </c>
      <c r="G216" s="25">
        <v>290706.3</v>
      </c>
      <c r="H216" s="25">
        <v>277112.53999999998</v>
      </c>
      <c r="I216" s="25">
        <v>278377.34000000003</v>
      </c>
      <c r="J216" s="25">
        <v>1426796.78</v>
      </c>
    </row>
    <row r="217" spans="1:10" s="8" customFormat="1" ht="15.75" x14ac:dyDescent="0.2">
      <c r="A217" s="166"/>
      <c r="B217" s="167"/>
      <c r="C217" s="167"/>
      <c r="D217" s="26" t="s">
        <v>18</v>
      </c>
      <c r="E217" s="27">
        <v>0</v>
      </c>
      <c r="F217" s="27">
        <v>0</v>
      </c>
      <c r="G217" s="27">
        <v>0</v>
      </c>
      <c r="H217" s="27">
        <v>5640</v>
      </c>
      <c r="I217" s="27">
        <v>5640</v>
      </c>
      <c r="J217" s="27">
        <v>11280</v>
      </c>
    </row>
    <row r="218" spans="1:10" s="8" customFormat="1" ht="15.75" x14ac:dyDescent="0.2">
      <c r="A218" s="166"/>
      <c r="B218" s="167"/>
      <c r="C218" s="167"/>
      <c r="D218" s="26" t="s">
        <v>19</v>
      </c>
      <c r="E218" s="27">
        <v>288540.7</v>
      </c>
      <c r="F218" s="27">
        <v>288851.90000000002</v>
      </c>
      <c r="G218" s="27">
        <v>289102.3</v>
      </c>
      <c r="H218" s="27">
        <v>270016.09999999998</v>
      </c>
      <c r="I218" s="27">
        <v>271280.90000000002</v>
      </c>
      <c r="J218" s="27">
        <v>1407791.9</v>
      </c>
    </row>
    <row r="219" spans="1:10" s="8" customFormat="1" ht="15.75" x14ac:dyDescent="0.2">
      <c r="A219" s="166"/>
      <c r="B219" s="167"/>
      <c r="C219" s="167"/>
      <c r="D219" s="26" t="s">
        <v>20</v>
      </c>
      <c r="E219" s="27">
        <v>1604</v>
      </c>
      <c r="F219" s="27">
        <v>1604</v>
      </c>
      <c r="G219" s="27">
        <v>1604</v>
      </c>
      <c r="H219" s="27">
        <v>1456.44</v>
      </c>
      <c r="I219" s="27">
        <v>1456.44</v>
      </c>
      <c r="J219" s="27">
        <v>7724.88</v>
      </c>
    </row>
    <row r="220" spans="1:10" s="8" customFormat="1" ht="15.75" x14ac:dyDescent="0.2">
      <c r="A220" s="166"/>
      <c r="B220" s="167"/>
      <c r="C220" s="167"/>
      <c r="D220" s="26" t="s">
        <v>21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</row>
    <row r="221" spans="1:10" s="8" customFormat="1" ht="15.75" customHeight="1" x14ac:dyDescent="0.2">
      <c r="A221" s="164" t="s">
        <v>94</v>
      </c>
      <c r="B221" s="160" t="s">
        <v>36</v>
      </c>
      <c r="C221" s="160" t="s">
        <v>95</v>
      </c>
      <c r="D221" s="28" t="s">
        <v>17</v>
      </c>
      <c r="E221" s="29">
        <v>2748.3</v>
      </c>
      <c r="F221" s="29">
        <v>2748.3</v>
      </c>
      <c r="G221" s="29">
        <v>2748.3</v>
      </c>
      <c r="H221" s="29">
        <v>2748.3</v>
      </c>
      <c r="I221" s="29">
        <v>2748.3</v>
      </c>
      <c r="J221" s="29">
        <v>13741.5</v>
      </c>
    </row>
    <row r="222" spans="1:10" s="8" customFormat="1" ht="15.75" x14ac:dyDescent="0.2">
      <c r="A222" s="164"/>
      <c r="B222" s="160"/>
      <c r="C222" s="160"/>
      <c r="D222" s="30" t="s">
        <v>18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</row>
    <row r="223" spans="1:10" s="8" customFormat="1" ht="15.75" x14ac:dyDescent="0.2">
      <c r="A223" s="164"/>
      <c r="B223" s="160"/>
      <c r="C223" s="160"/>
      <c r="D223" s="30" t="s">
        <v>19</v>
      </c>
      <c r="E223" s="31">
        <v>2748.3</v>
      </c>
      <c r="F223" s="31">
        <v>2748.3</v>
      </c>
      <c r="G223" s="31">
        <v>2748.3</v>
      </c>
      <c r="H223" s="31">
        <v>2748.3</v>
      </c>
      <c r="I223" s="31">
        <v>2748.3</v>
      </c>
      <c r="J223" s="31">
        <v>13741.5</v>
      </c>
    </row>
    <row r="224" spans="1:10" s="8" customFormat="1" ht="15.75" x14ac:dyDescent="0.2">
      <c r="A224" s="164"/>
      <c r="B224" s="160"/>
      <c r="C224" s="160"/>
      <c r="D224" s="30" t="s">
        <v>20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</row>
    <row r="225" spans="1:10" s="8" customFormat="1" ht="15.75" x14ac:dyDescent="0.2">
      <c r="A225" s="164"/>
      <c r="B225" s="160"/>
      <c r="C225" s="160"/>
      <c r="D225" s="30" t="s">
        <v>21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</row>
    <row r="226" spans="1:10" s="8" customFormat="1" ht="15.75" customHeight="1" x14ac:dyDescent="0.2">
      <c r="A226" s="164" t="s">
        <v>96</v>
      </c>
      <c r="B226" s="160" t="s">
        <v>36</v>
      </c>
      <c r="C226" s="160" t="s">
        <v>97</v>
      </c>
      <c r="D226" s="28" t="s">
        <v>17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</row>
    <row r="227" spans="1:10" s="8" customFormat="1" ht="15.75" x14ac:dyDescent="0.2">
      <c r="A227" s="164"/>
      <c r="B227" s="160"/>
      <c r="C227" s="160"/>
      <c r="D227" s="30" t="s">
        <v>18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</row>
    <row r="228" spans="1:10" s="8" customFormat="1" ht="15.75" x14ac:dyDescent="0.2">
      <c r="A228" s="164"/>
      <c r="B228" s="160"/>
      <c r="C228" s="160"/>
      <c r="D228" s="30" t="s">
        <v>19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</row>
    <row r="229" spans="1:10" s="8" customFormat="1" ht="15.75" x14ac:dyDescent="0.2">
      <c r="A229" s="164"/>
      <c r="B229" s="160"/>
      <c r="C229" s="160"/>
      <c r="D229" s="30" t="s">
        <v>20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</row>
    <row r="230" spans="1:10" s="8" customFormat="1" ht="15.75" x14ac:dyDescent="0.2">
      <c r="A230" s="164"/>
      <c r="B230" s="160"/>
      <c r="C230" s="160"/>
      <c r="D230" s="30" t="s">
        <v>21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</row>
    <row r="231" spans="1:10" s="8" customFormat="1" ht="15.75" customHeight="1" x14ac:dyDescent="0.2">
      <c r="A231" s="164" t="s">
        <v>98</v>
      </c>
      <c r="B231" s="160" t="s">
        <v>36</v>
      </c>
      <c r="C231" s="160" t="s">
        <v>99</v>
      </c>
      <c r="D231" s="28" t="s">
        <v>17</v>
      </c>
      <c r="E231" s="29">
        <v>110</v>
      </c>
      <c r="F231" s="29">
        <v>110</v>
      </c>
      <c r="G231" s="29">
        <v>110</v>
      </c>
      <c r="H231" s="29">
        <v>110</v>
      </c>
      <c r="I231" s="29">
        <v>110</v>
      </c>
      <c r="J231" s="29">
        <v>550</v>
      </c>
    </row>
    <row r="232" spans="1:10" s="8" customFormat="1" ht="15.75" x14ac:dyDescent="0.2">
      <c r="A232" s="164"/>
      <c r="B232" s="160"/>
      <c r="C232" s="160"/>
      <c r="D232" s="30" t="s">
        <v>18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</row>
    <row r="233" spans="1:10" s="8" customFormat="1" ht="15.75" x14ac:dyDescent="0.2">
      <c r="A233" s="164"/>
      <c r="B233" s="160"/>
      <c r="C233" s="160"/>
      <c r="D233" s="30" t="s">
        <v>19</v>
      </c>
      <c r="E233" s="31">
        <v>110</v>
      </c>
      <c r="F233" s="31">
        <v>110</v>
      </c>
      <c r="G233" s="31">
        <v>110</v>
      </c>
      <c r="H233" s="31">
        <v>110</v>
      </c>
      <c r="I233" s="31">
        <v>110</v>
      </c>
      <c r="J233" s="31">
        <v>550</v>
      </c>
    </row>
    <row r="234" spans="1:10" s="8" customFormat="1" ht="15.75" x14ac:dyDescent="0.2">
      <c r="A234" s="164"/>
      <c r="B234" s="160"/>
      <c r="C234" s="160"/>
      <c r="D234" s="30" t="s">
        <v>20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</row>
    <row r="235" spans="1:10" s="8" customFormat="1" ht="15.75" x14ac:dyDescent="0.2">
      <c r="A235" s="164"/>
      <c r="B235" s="160"/>
      <c r="C235" s="160"/>
      <c r="D235" s="30" t="s">
        <v>21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</row>
    <row r="236" spans="1:10" s="8" customFormat="1" ht="15.75" customHeight="1" x14ac:dyDescent="0.2">
      <c r="A236" s="164" t="s">
        <v>100</v>
      </c>
      <c r="B236" s="160" t="s">
        <v>36</v>
      </c>
      <c r="C236" s="160" t="s">
        <v>101</v>
      </c>
      <c r="D236" s="28" t="s">
        <v>17</v>
      </c>
      <c r="E236" s="29">
        <v>9003.6</v>
      </c>
      <c r="F236" s="29">
        <v>9050.2000000000007</v>
      </c>
      <c r="G236" s="29">
        <v>9050.2000000000007</v>
      </c>
      <c r="H236" s="29">
        <v>9050.2000000000007</v>
      </c>
      <c r="I236" s="29">
        <v>9050.2000000000007</v>
      </c>
      <c r="J236" s="29">
        <v>45204.4</v>
      </c>
    </row>
    <row r="237" spans="1:10" s="8" customFormat="1" ht="15.75" x14ac:dyDescent="0.2">
      <c r="A237" s="164"/>
      <c r="B237" s="160"/>
      <c r="C237" s="160"/>
      <c r="D237" s="30" t="s">
        <v>18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</row>
    <row r="238" spans="1:10" s="8" customFormat="1" ht="15.75" x14ac:dyDescent="0.2">
      <c r="A238" s="164"/>
      <c r="B238" s="160"/>
      <c r="C238" s="160"/>
      <c r="D238" s="30" t="s">
        <v>19</v>
      </c>
      <c r="E238" s="31">
        <v>9003.6</v>
      </c>
      <c r="F238" s="31">
        <v>9050.2000000000007</v>
      </c>
      <c r="G238" s="31">
        <v>9050.2000000000007</v>
      </c>
      <c r="H238" s="31">
        <v>9050.2000000000007</v>
      </c>
      <c r="I238" s="31">
        <v>9050.2000000000007</v>
      </c>
      <c r="J238" s="31">
        <v>45204.4</v>
      </c>
    </row>
    <row r="239" spans="1:10" s="8" customFormat="1" ht="15.75" x14ac:dyDescent="0.2">
      <c r="A239" s="164"/>
      <c r="B239" s="160"/>
      <c r="C239" s="160"/>
      <c r="D239" s="30" t="s">
        <v>20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</row>
    <row r="240" spans="1:10" s="8" customFormat="1" ht="15.75" x14ac:dyDescent="0.2">
      <c r="A240" s="164"/>
      <c r="B240" s="160"/>
      <c r="C240" s="160"/>
      <c r="D240" s="30" t="s">
        <v>21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</row>
    <row r="241" spans="1:10" s="8" customFormat="1" ht="15.75" customHeight="1" x14ac:dyDescent="0.2">
      <c r="A241" s="164" t="s">
        <v>102</v>
      </c>
      <c r="B241" s="160" t="s">
        <v>36</v>
      </c>
      <c r="C241" s="160" t="s">
        <v>103</v>
      </c>
      <c r="D241" s="28" t="s">
        <v>17</v>
      </c>
      <c r="E241" s="29">
        <v>278282.8</v>
      </c>
      <c r="F241" s="29">
        <v>278547.40000000002</v>
      </c>
      <c r="G241" s="29">
        <v>278797.8</v>
      </c>
      <c r="H241" s="29">
        <v>259504.04</v>
      </c>
      <c r="I241" s="29">
        <v>260768.84</v>
      </c>
      <c r="J241" s="29">
        <v>1355900.88</v>
      </c>
    </row>
    <row r="242" spans="1:10" s="8" customFormat="1" ht="15.75" x14ac:dyDescent="0.2">
      <c r="A242" s="164"/>
      <c r="B242" s="160"/>
      <c r="C242" s="160"/>
      <c r="D242" s="30" t="s">
        <v>18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</row>
    <row r="243" spans="1:10" s="8" customFormat="1" ht="15.75" x14ac:dyDescent="0.2">
      <c r="A243" s="164"/>
      <c r="B243" s="160"/>
      <c r="C243" s="160"/>
      <c r="D243" s="30" t="s">
        <v>19</v>
      </c>
      <c r="E243" s="31">
        <v>276678.8</v>
      </c>
      <c r="F243" s="31">
        <v>276943.40000000002</v>
      </c>
      <c r="G243" s="31">
        <v>277193.8</v>
      </c>
      <c r="H243" s="31">
        <v>258047.6</v>
      </c>
      <c r="I243" s="31">
        <v>259312.4</v>
      </c>
      <c r="J243" s="31">
        <v>1348176</v>
      </c>
    </row>
    <row r="244" spans="1:10" s="8" customFormat="1" ht="15.75" x14ac:dyDescent="0.2">
      <c r="A244" s="164"/>
      <c r="B244" s="160"/>
      <c r="C244" s="160"/>
      <c r="D244" s="30" t="s">
        <v>20</v>
      </c>
      <c r="E244" s="31">
        <v>1604</v>
      </c>
      <c r="F244" s="31">
        <v>1604</v>
      </c>
      <c r="G244" s="31">
        <v>1604</v>
      </c>
      <c r="H244" s="31">
        <v>1456.44</v>
      </c>
      <c r="I244" s="31">
        <v>1456.44</v>
      </c>
      <c r="J244" s="31">
        <v>7724.88</v>
      </c>
    </row>
    <row r="245" spans="1:10" s="8" customFormat="1" ht="15.75" x14ac:dyDescent="0.2">
      <c r="A245" s="164"/>
      <c r="B245" s="160"/>
      <c r="C245" s="160"/>
      <c r="D245" s="30" t="s">
        <v>21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</row>
    <row r="246" spans="1:10" s="8" customFormat="1" ht="15.75" customHeight="1" x14ac:dyDescent="0.2">
      <c r="A246" s="162" t="s">
        <v>104</v>
      </c>
      <c r="B246" s="163" t="s">
        <v>36</v>
      </c>
      <c r="C246" s="163" t="s">
        <v>105</v>
      </c>
      <c r="D246" s="20" t="s">
        <v>17</v>
      </c>
      <c r="E246" s="21">
        <v>0</v>
      </c>
      <c r="F246" s="21">
        <v>0</v>
      </c>
      <c r="G246" s="21">
        <v>0</v>
      </c>
      <c r="H246" s="21">
        <v>5700</v>
      </c>
      <c r="I246" s="21">
        <v>5700</v>
      </c>
      <c r="J246" s="21">
        <v>11400</v>
      </c>
    </row>
    <row r="247" spans="1:10" s="8" customFormat="1" ht="15.75" x14ac:dyDescent="0.2">
      <c r="A247" s="162"/>
      <c r="B247" s="163"/>
      <c r="C247" s="163"/>
      <c r="D247" s="22" t="s">
        <v>18</v>
      </c>
      <c r="E247" s="23">
        <v>0</v>
      </c>
      <c r="F247" s="23">
        <v>0</v>
      </c>
      <c r="G247" s="23">
        <v>0</v>
      </c>
      <c r="H247" s="23">
        <v>5640</v>
      </c>
      <c r="I247" s="23">
        <v>5640</v>
      </c>
      <c r="J247" s="23">
        <v>11280</v>
      </c>
    </row>
    <row r="248" spans="1:10" s="8" customFormat="1" ht="15.75" x14ac:dyDescent="0.2">
      <c r="A248" s="162"/>
      <c r="B248" s="163"/>
      <c r="C248" s="163"/>
      <c r="D248" s="22" t="s">
        <v>19</v>
      </c>
      <c r="E248" s="23">
        <v>0</v>
      </c>
      <c r="F248" s="23">
        <v>0</v>
      </c>
      <c r="G248" s="23">
        <v>0</v>
      </c>
      <c r="H248" s="23">
        <v>60</v>
      </c>
      <c r="I248" s="23">
        <v>60</v>
      </c>
      <c r="J248" s="23">
        <v>120</v>
      </c>
    </row>
    <row r="249" spans="1:10" s="8" customFormat="1" ht="15.75" x14ac:dyDescent="0.2">
      <c r="A249" s="162"/>
      <c r="B249" s="163"/>
      <c r="C249" s="163"/>
      <c r="D249" s="22" t="s">
        <v>20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</row>
    <row r="250" spans="1:10" s="8" customFormat="1" ht="15.75" x14ac:dyDescent="0.2">
      <c r="A250" s="162"/>
      <c r="B250" s="163"/>
      <c r="C250" s="163"/>
      <c r="D250" s="22" t="s">
        <v>21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</row>
    <row r="251" spans="1:10" s="8" customFormat="1" ht="15.75" customHeight="1" x14ac:dyDescent="0.2">
      <c r="A251" s="166" t="s">
        <v>106</v>
      </c>
      <c r="B251" s="167" t="s">
        <v>33</v>
      </c>
      <c r="C251" s="167" t="s">
        <v>107</v>
      </c>
      <c r="D251" s="24" t="s">
        <v>17</v>
      </c>
      <c r="E251" s="25">
        <v>23736.2</v>
      </c>
      <c r="F251" s="25">
        <v>23902.400000000001</v>
      </c>
      <c r="G251" s="25">
        <v>24005.3</v>
      </c>
      <c r="H251" s="25">
        <v>16932.900000000001</v>
      </c>
      <c r="I251" s="25">
        <v>16932.900000000001</v>
      </c>
      <c r="J251" s="25">
        <v>105509.7</v>
      </c>
    </row>
    <row r="252" spans="1:10" s="8" customFormat="1" ht="15.75" x14ac:dyDescent="0.2">
      <c r="A252" s="166"/>
      <c r="B252" s="167"/>
      <c r="C252" s="167"/>
      <c r="D252" s="26" t="s">
        <v>18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</row>
    <row r="253" spans="1:10" s="8" customFormat="1" ht="15.75" x14ac:dyDescent="0.2">
      <c r="A253" s="166"/>
      <c r="B253" s="167"/>
      <c r="C253" s="167"/>
      <c r="D253" s="26" t="s">
        <v>19</v>
      </c>
      <c r="E253" s="27">
        <v>23736.2</v>
      </c>
      <c r="F253" s="27">
        <v>23902.400000000001</v>
      </c>
      <c r="G253" s="27">
        <v>24005.3</v>
      </c>
      <c r="H253" s="27">
        <v>16932.900000000001</v>
      </c>
      <c r="I253" s="27">
        <v>16932.900000000001</v>
      </c>
      <c r="J253" s="27">
        <v>105509.7</v>
      </c>
    </row>
    <row r="254" spans="1:10" s="8" customFormat="1" ht="15.75" x14ac:dyDescent="0.2">
      <c r="A254" s="166"/>
      <c r="B254" s="167"/>
      <c r="C254" s="167"/>
      <c r="D254" s="26" t="s">
        <v>20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</row>
    <row r="255" spans="1:10" s="8" customFormat="1" ht="15.75" x14ac:dyDescent="0.2">
      <c r="A255" s="166"/>
      <c r="B255" s="167"/>
      <c r="C255" s="167"/>
      <c r="D255" s="26" t="s">
        <v>21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</row>
    <row r="256" spans="1:10" s="8" customFormat="1" ht="21" customHeight="1" x14ac:dyDescent="0.2">
      <c r="A256" s="164" t="s">
        <v>108</v>
      </c>
      <c r="B256" s="160" t="s">
        <v>36</v>
      </c>
      <c r="C256" s="160" t="s">
        <v>109</v>
      </c>
      <c r="D256" s="28" t="s">
        <v>17</v>
      </c>
      <c r="E256" s="29">
        <v>18227.2</v>
      </c>
      <c r="F256" s="29">
        <v>18393.400000000001</v>
      </c>
      <c r="G256" s="29">
        <v>18496.3</v>
      </c>
      <c r="H256" s="29">
        <v>14872.5</v>
      </c>
      <c r="I256" s="29">
        <v>14872.5</v>
      </c>
      <c r="J256" s="29">
        <v>84861.9</v>
      </c>
    </row>
    <row r="257" spans="1:10" s="8" customFormat="1" ht="21" customHeight="1" x14ac:dyDescent="0.2">
      <c r="A257" s="164"/>
      <c r="B257" s="160"/>
      <c r="C257" s="160"/>
      <c r="D257" s="30" t="s">
        <v>18</v>
      </c>
      <c r="E257" s="31">
        <v>0</v>
      </c>
      <c r="F257" s="31">
        <v>0</v>
      </c>
      <c r="G257" s="31">
        <v>0</v>
      </c>
      <c r="H257" s="31">
        <v>0</v>
      </c>
      <c r="I257" s="31">
        <v>0</v>
      </c>
      <c r="J257" s="31">
        <v>0</v>
      </c>
    </row>
    <row r="258" spans="1:10" s="8" customFormat="1" ht="21" customHeight="1" x14ac:dyDescent="0.2">
      <c r="A258" s="164"/>
      <c r="B258" s="160"/>
      <c r="C258" s="160"/>
      <c r="D258" s="30" t="s">
        <v>19</v>
      </c>
      <c r="E258" s="31">
        <v>18227.2</v>
      </c>
      <c r="F258" s="31">
        <v>18393.400000000001</v>
      </c>
      <c r="G258" s="31">
        <v>18496.3</v>
      </c>
      <c r="H258" s="31">
        <v>14872.5</v>
      </c>
      <c r="I258" s="31">
        <v>14872.5</v>
      </c>
      <c r="J258" s="31">
        <v>84861.9</v>
      </c>
    </row>
    <row r="259" spans="1:10" s="8" customFormat="1" ht="21" customHeight="1" x14ac:dyDescent="0.2">
      <c r="A259" s="164"/>
      <c r="B259" s="160"/>
      <c r="C259" s="160"/>
      <c r="D259" s="30" t="s">
        <v>20</v>
      </c>
      <c r="E259" s="31">
        <v>0</v>
      </c>
      <c r="F259" s="31">
        <v>0</v>
      </c>
      <c r="G259" s="31">
        <v>0</v>
      </c>
      <c r="H259" s="31">
        <v>0</v>
      </c>
      <c r="I259" s="31">
        <v>0</v>
      </c>
      <c r="J259" s="31">
        <v>0</v>
      </c>
    </row>
    <row r="260" spans="1:10" s="8" customFormat="1" ht="21" customHeight="1" x14ac:dyDescent="0.2">
      <c r="A260" s="164"/>
      <c r="B260" s="160"/>
      <c r="C260" s="160"/>
      <c r="D260" s="30" t="s">
        <v>21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</row>
    <row r="261" spans="1:10" s="8" customFormat="1" ht="20.25" customHeight="1" x14ac:dyDescent="0.2">
      <c r="A261" s="164" t="s">
        <v>110</v>
      </c>
      <c r="B261" s="160" t="s">
        <v>36</v>
      </c>
      <c r="C261" s="160" t="s">
        <v>111</v>
      </c>
      <c r="D261" s="28" t="s">
        <v>17</v>
      </c>
      <c r="E261" s="29">
        <v>5509</v>
      </c>
      <c r="F261" s="29">
        <v>5509</v>
      </c>
      <c r="G261" s="29">
        <v>5509</v>
      </c>
      <c r="H261" s="29">
        <v>2060.4</v>
      </c>
      <c r="I261" s="29">
        <v>2060.4</v>
      </c>
      <c r="J261" s="29">
        <v>20647.8</v>
      </c>
    </row>
    <row r="262" spans="1:10" s="8" customFormat="1" ht="20.25" customHeight="1" x14ac:dyDescent="0.2">
      <c r="A262" s="164"/>
      <c r="B262" s="160"/>
      <c r="C262" s="160"/>
      <c r="D262" s="30" t="s">
        <v>18</v>
      </c>
      <c r="E262" s="31">
        <v>0</v>
      </c>
      <c r="F262" s="31">
        <v>0</v>
      </c>
      <c r="G262" s="31">
        <v>0</v>
      </c>
      <c r="H262" s="31">
        <v>0</v>
      </c>
      <c r="I262" s="31">
        <v>0</v>
      </c>
      <c r="J262" s="31">
        <v>0</v>
      </c>
    </row>
    <row r="263" spans="1:10" s="8" customFormat="1" ht="20.25" customHeight="1" x14ac:dyDescent="0.2">
      <c r="A263" s="164"/>
      <c r="B263" s="160"/>
      <c r="C263" s="160"/>
      <c r="D263" s="30" t="s">
        <v>19</v>
      </c>
      <c r="E263" s="31">
        <v>5509</v>
      </c>
      <c r="F263" s="31">
        <v>5509</v>
      </c>
      <c r="G263" s="31">
        <v>5509</v>
      </c>
      <c r="H263" s="31">
        <v>2060.4</v>
      </c>
      <c r="I263" s="31">
        <v>2060.4</v>
      </c>
      <c r="J263" s="31">
        <v>20647.8</v>
      </c>
    </row>
    <row r="264" spans="1:10" s="8" customFormat="1" ht="20.25" customHeight="1" x14ac:dyDescent="0.2">
      <c r="A264" s="164"/>
      <c r="B264" s="160"/>
      <c r="C264" s="160"/>
      <c r="D264" s="30" t="s">
        <v>20</v>
      </c>
      <c r="E264" s="31">
        <v>0</v>
      </c>
      <c r="F264" s="31">
        <v>0</v>
      </c>
      <c r="G264" s="31">
        <v>0</v>
      </c>
      <c r="H264" s="31">
        <v>0</v>
      </c>
      <c r="I264" s="31">
        <v>0</v>
      </c>
      <c r="J264" s="31">
        <v>0</v>
      </c>
    </row>
    <row r="265" spans="1:10" s="8" customFormat="1" ht="20.25" customHeight="1" x14ac:dyDescent="0.2">
      <c r="A265" s="164"/>
      <c r="B265" s="160"/>
      <c r="C265" s="160"/>
      <c r="D265" s="30" t="s">
        <v>21</v>
      </c>
      <c r="E265" s="31">
        <v>0</v>
      </c>
      <c r="F265" s="31">
        <v>0</v>
      </c>
      <c r="G265" s="31">
        <v>0</v>
      </c>
      <c r="H265" s="31">
        <v>0</v>
      </c>
      <c r="I265" s="31">
        <v>0</v>
      </c>
      <c r="J265" s="31">
        <v>0</v>
      </c>
    </row>
    <row r="266" spans="1:10" s="8" customFormat="1" ht="15.75" customHeight="1" x14ac:dyDescent="0.2">
      <c r="A266" s="166" t="s">
        <v>112</v>
      </c>
      <c r="B266" s="167" t="s">
        <v>36</v>
      </c>
      <c r="C266" s="167" t="s">
        <v>113</v>
      </c>
      <c r="D266" s="24" t="s">
        <v>17</v>
      </c>
      <c r="E266" s="25">
        <v>154980</v>
      </c>
      <c r="F266" s="25">
        <v>152720.6</v>
      </c>
      <c r="G266" s="25">
        <v>151666.70000000001</v>
      </c>
      <c r="H266" s="25">
        <v>133340.70000000001</v>
      </c>
      <c r="I266" s="25">
        <v>133340.70000000001</v>
      </c>
      <c r="J266" s="25">
        <v>726048.7</v>
      </c>
    </row>
    <row r="267" spans="1:10" s="8" customFormat="1" ht="15.75" x14ac:dyDescent="0.2">
      <c r="A267" s="166"/>
      <c r="B267" s="167"/>
      <c r="C267" s="167"/>
      <c r="D267" s="26" t="s">
        <v>18</v>
      </c>
      <c r="E267" s="27">
        <v>11978.9</v>
      </c>
      <c r="F267" s="27">
        <v>12188.1</v>
      </c>
      <c r="G267" s="27">
        <v>12408.9</v>
      </c>
      <c r="H267" s="27">
        <v>12577.7</v>
      </c>
      <c r="I267" s="27">
        <v>12577.7</v>
      </c>
      <c r="J267" s="27">
        <v>61731.3</v>
      </c>
    </row>
    <row r="268" spans="1:10" ht="15.75" x14ac:dyDescent="0.25">
      <c r="A268" s="166"/>
      <c r="B268" s="167"/>
      <c r="C268" s="167"/>
      <c r="D268" s="26" t="s">
        <v>19</v>
      </c>
      <c r="E268" s="27">
        <v>143001.1</v>
      </c>
      <c r="F268" s="27">
        <v>140532.5</v>
      </c>
      <c r="G268" s="27">
        <v>139257.79999999999</v>
      </c>
      <c r="H268" s="27">
        <v>120763</v>
      </c>
      <c r="I268" s="27">
        <v>120763</v>
      </c>
      <c r="J268" s="27">
        <v>664317.4</v>
      </c>
    </row>
    <row r="269" spans="1:10" ht="15.75" x14ac:dyDescent="0.25">
      <c r="A269" s="166"/>
      <c r="B269" s="167"/>
      <c r="C269" s="167"/>
      <c r="D269" s="26" t="s">
        <v>20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</row>
    <row r="270" spans="1:10" ht="15.75" x14ac:dyDescent="0.25">
      <c r="A270" s="166"/>
      <c r="B270" s="167"/>
      <c r="C270" s="167"/>
      <c r="D270" s="26" t="s">
        <v>21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</row>
  </sheetData>
  <autoFilter ref="A10:J270"/>
  <mergeCells count="165"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  <mergeCell ref="A261:A265"/>
    <mergeCell ref="B261:B265"/>
    <mergeCell ref="C261:C265"/>
    <mergeCell ref="A236:A240"/>
    <mergeCell ref="B236:B240"/>
    <mergeCell ref="C236:C240"/>
    <mergeCell ref="A241:A245"/>
    <mergeCell ref="B241:B245"/>
    <mergeCell ref="C241:C245"/>
    <mergeCell ref="A246:A250"/>
    <mergeCell ref="B246:B250"/>
    <mergeCell ref="C246:C250"/>
    <mergeCell ref="A221:A225"/>
    <mergeCell ref="B221:B225"/>
    <mergeCell ref="C221:C225"/>
    <mergeCell ref="A226:A230"/>
    <mergeCell ref="B226:B230"/>
    <mergeCell ref="C226:C230"/>
    <mergeCell ref="A231:A235"/>
    <mergeCell ref="B231:B235"/>
    <mergeCell ref="C231:C235"/>
    <mergeCell ref="A206:A210"/>
    <mergeCell ref="B206:B210"/>
    <mergeCell ref="C206:C210"/>
    <mergeCell ref="A211:A215"/>
    <mergeCell ref="B211:B215"/>
    <mergeCell ref="C211:C215"/>
    <mergeCell ref="A216:A220"/>
    <mergeCell ref="B216:B220"/>
    <mergeCell ref="C216:C220"/>
    <mergeCell ref="A191:A195"/>
    <mergeCell ref="B191:B195"/>
    <mergeCell ref="C191:C195"/>
    <mergeCell ref="A196:A200"/>
    <mergeCell ref="B196:B200"/>
    <mergeCell ref="C196:C200"/>
    <mergeCell ref="A201:A205"/>
    <mergeCell ref="B201:B205"/>
    <mergeCell ref="C201:C205"/>
    <mergeCell ref="A176:A180"/>
    <mergeCell ref="B176:B180"/>
    <mergeCell ref="C176:C180"/>
    <mergeCell ref="A181:A185"/>
    <mergeCell ref="B181:B185"/>
    <mergeCell ref="C181:C185"/>
    <mergeCell ref="A186:A190"/>
    <mergeCell ref="B186:B190"/>
    <mergeCell ref="C186:C190"/>
    <mergeCell ref="A161:A165"/>
    <mergeCell ref="B161:B165"/>
    <mergeCell ref="C161:C165"/>
    <mergeCell ref="A166:A170"/>
    <mergeCell ref="B166:B170"/>
    <mergeCell ref="C166:C170"/>
    <mergeCell ref="A171:A175"/>
    <mergeCell ref="B171:B175"/>
    <mergeCell ref="C171:C175"/>
    <mergeCell ref="A146:A150"/>
    <mergeCell ref="B146:B150"/>
    <mergeCell ref="C146:C150"/>
    <mergeCell ref="A151:A155"/>
    <mergeCell ref="B151:B155"/>
    <mergeCell ref="C151:C155"/>
    <mergeCell ref="A156:A160"/>
    <mergeCell ref="B156:B160"/>
    <mergeCell ref="C156:C160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16:A120"/>
    <mergeCell ref="B116:B120"/>
    <mergeCell ref="C116:C120"/>
    <mergeCell ref="A121:A125"/>
    <mergeCell ref="B121:B125"/>
    <mergeCell ref="C121:C125"/>
    <mergeCell ref="A126:A130"/>
    <mergeCell ref="B126:B130"/>
    <mergeCell ref="C126:C13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56:A60"/>
    <mergeCell ref="B56:B60"/>
    <mergeCell ref="C56:C60"/>
    <mergeCell ref="A61:A65"/>
    <mergeCell ref="B61:B65"/>
    <mergeCell ref="C61:C65"/>
    <mergeCell ref="A66:A70"/>
    <mergeCell ref="B66:B70"/>
    <mergeCell ref="C66:C70"/>
    <mergeCell ref="A41:A45"/>
    <mergeCell ref="B41:B45"/>
    <mergeCell ref="C41:C45"/>
    <mergeCell ref="A46:A50"/>
    <mergeCell ref="B46:B50"/>
    <mergeCell ref="C46:C50"/>
    <mergeCell ref="A51:A55"/>
    <mergeCell ref="B51:B55"/>
    <mergeCell ref="C51:C5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G1:J1"/>
    <mergeCell ref="G2:J2"/>
    <mergeCell ref="G3:J3"/>
    <mergeCell ref="A5:J5"/>
    <mergeCell ref="A9:A10"/>
    <mergeCell ref="B9:B10"/>
    <mergeCell ref="C9:C10"/>
    <mergeCell ref="D9:D10"/>
    <mergeCell ref="E9:J9"/>
  </mergeCells>
  <pageMargins left="0.70833333333333304" right="0.70833333333333304" top="0.74791666666666701" bottom="0.74791666666666701" header="0.511811023622047" footer="0.511811023622047"/>
  <pageSetup paperSize="9" scale="1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4"/>
  <sheetViews>
    <sheetView tabSelected="1" view="pageBreakPreview" topLeftCell="A22" zoomScale="75" zoomScaleNormal="100" zoomScalePageLayoutView="75" workbookViewId="0">
      <selection activeCell="A385" sqref="A385:I386"/>
    </sheetView>
  </sheetViews>
  <sheetFormatPr defaultColWidth="9.140625" defaultRowHeight="18.75" x14ac:dyDescent="0.3"/>
  <cols>
    <col min="1" max="1" width="6.140625" style="33" customWidth="1"/>
    <col min="2" max="2" width="48.140625" style="34" customWidth="1"/>
    <col min="3" max="3" width="35.5703125" style="34" customWidth="1"/>
    <col min="4" max="4" width="22.28515625" style="35" customWidth="1"/>
    <col min="5" max="5" width="20.28515625" style="36" customWidth="1"/>
    <col min="6" max="6" width="20.140625" style="37" customWidth="1"/>
    <col min="7" max="7" width="19.7109375" style="34" customWidth="1"/>
    <col min="8" max="8" width="20.5703125" style="38" customWidth="1"/>
    <col min="9" max="9" width="22" style="39" customWidth="1"/>
    <col min="10" max="251" width="9.140625" style="3"/>
    <col min="252" max="252" width="6.140625" style="3" customWidth="1"/>
    <col min="253" max="253" width="19.140625" style="3" customWidth="1"/>
    <col min="254" max="254" width="39.42578125" style="3" customWidth="1"/>
    <col min="255" max="255" width="35.5703125" style="3" customWidth="1"/>
    <col min="256" max="257" width="17.85546875" style="3" customWidth="1"/>
    <col min="258" max="258" width="18.140625" style="3" customWidth="1"/>
    <col min="259" max="259" width="18.7109375" style="3" customWidth="1"/>
    <col min="260" max="262" width="17.85546875" style="3" customWidth="1"/>
    <col min="263" max="263" width="18.140625" style="3" customWidth="1"/>
    <col min="264" max="264" width="17.85546875" style="3" customWidth="1"/>
    <col min="265" max="507" width="9.140625" style="3"/>
    <col min="508" max="508" width="6.140625" style="3" customWidth="1"/>
    <col min="509" max="509" width="19.140625" style="3" customWidth="1"/>
    <col min="510" max="510" width="39.42578125" style="3" customWidth="1"/>
    <col min="511" max="511" width="35.5703125" style="3" customWidth="1"/>
    <col min="512" max="513" width="17.85546875" style="3" customWidth="1"/>
    <col min="514" max="514" width="18.140625" style="3" customWidth="1"/>
    <col min="515" max="515" width="18.7109375" style="3" customWidth="1"/>
    <col min="516" max="518" width="17.85546875" style="3" customWidth="1"/>
    <col min="519" max="519" width="18.140625" style="3" customWidth="1"/>
    <col min="520" max="520" width="17.85546875" style="3" customWidth="1"/>
    <col min="521" max="763" width="9.140625" style="3"/>
    <col min="764" max="764" width="6.140625" style="3" customWidth="1"/>
    <col min="765" max="765" width="19.140625" style="3" customWidth="1"/>
    <col min="766" max="766" width="39.42578125" style="3" customWidth="1"/>
    <col min="767" max="767" width="35.5703125" style="3" customWidth="1"/>
    <col min="768" max="769" width="17.85546875" style="3" customWidth="1"/>
    <col min="770" max="770" width="18.140625" style="3" customWidth="1"/>
    <col min="771" max="771" width="18.7109375" style="3" customWidth="1"/>
    <col min="772" max="774" width="17.85546875" style="3" customWidth="1"/>
    <col min="775" max="775" width="18.140625" style="3" customWidth="1"/>
    <col min="776" max="776" width="17.85546875" style="3" customWidth="1"/>
    <col min="777" max="1019" width="9.140625" style="3"/>
    <col min="1020" max="1020" width="6.140625" style="3" customWidth="1"/>
    <col min="1021" max="1021" width="19.140625" style="3" customWidth="1"/>
    <col min="1022" max="1022" width="39.42578125" style="3" customWidth="1"/>
    <col min="1023" max="1023" width="35.5703125" style="3" customWidth="1"/>
    <col min="1024" max="1024" width="17.85546875" style="3" customWidth="1"/>
  </cols>
  <sheetData>
    <row r="1" spans="1:9" ht="25.5" customHeight="1" x14ac:dyDescent="0.3">
      <c r="A1" s="40"/>
      <c r="B1" s="41"/>
      <c r="C1" s="41"/>
      <c r="D1" s="42"/>
      <c r="E1" s="43"/>
      <c r="F1" s="174" t="s">
        <v>191</v>
      </c>
      <c r="G1" s="174"/>
      <c r="H1" s="174"/>
      <c r="I1" s="174"/>
    </row>
    <row r="2" spans="1:9" ht="23.25" customHeight="1" x14ac:dyDescent="0.35">
      <c r="A2" s="40"/>
      <c r="B2" s="41"/>
      <c r="C2" s="41"/>
      <c r="D2" s="42"/>
      <c r="E2" s="43"/>
      <c r="F2" s="131"/>
      <c r="G2" s="131"/>
      <c r="H2" s="131"/>
      <c r="I2" s="132"/>
    </row>
    <row r="3" spans="1:9" ht="34.5" customHeight="1" x14ac:dyDescent="0.3">
      <c r="A3" s="40"/>
      <c r="B3" s="41"/>
      <c r="C3" s="41"/>
      <c r="D3" s="42"/>
      <c r="E3" s="43"/>
      <c r="F3" s="174" t="s">
        <v>190</v>
      </c>
      <c r="G3" s="174"/>
      <c r="H3" s="174"/>
      <c r="I3" s="174"/>
    </row>
    <row r="4" spans="1:9" ht="16.5" customHeight="1" x14ac:dyDescent="0.3">
      <c r="A4" s="40"/>
      <c r="B4" s="41"/>
      <c r="C4" s="41"/>
      <c r="D4" s="42"/>
      <c r="E4" s="43"/>
      <c r="F4" s="133"/>
      <c r="G4" s="133"/>
      <c r="H4" s="133"/>
      <c r="I4" s="133"/>
    </row>
    <row r="5" spans="1:9" ht="40.5" customHeight="1" x14ac:dyDescent="0.3">
      <c r="A5" s="44"/>
      <c r="B5" s="42"/>
      <c r="C5" s="42"/>
      <c r="D5" s="42"/>
      <c r="E5" s="43"/>
      <c r="F5" s="174" t="s">
        <v>192</v>
      </c>
      <c r="G5" s="174"/>
      <c r="H5" s="174"/>
      <c r="I5" s="174"/>
    </row>
    <row r="6" spans="1:9" x14ac:dyDescent="0.3">
      <c r="A6" s="44"/>
      <c r="B6" s="42"/>
      <c r="C6" s="42"/>
      <c r="D6" s="42"/>
      <c r="E6" s="43"/>
      <c r="F6" s="45"/>
      <c r="G6" s="45"/>
      <c r="H6" s="45"/>
      <c r="I6" s="46"/>
    </row>
    <row r="7" spans="1:9" x14ac:dyDescent="0.3">
      <c r="A7" s="128"/>
      <c r="B7" s="42"/>
      <c r="C7" s="42"/>
      <c r="D7" s="42"/>
      <c r="E7" s="43"/>
      <c r="F7" s="45"/>
      <c r="G7" s="45"/>
      <c r="H7" s="45"/>
      <c r="I7" s="46"/>
    </row>
    <row r="8" spans="1:9" x14ac:dyDescent="0.3">
      <c r="A8" s="44"/>
      <c r="B8" s="42"/>
      <c r="C8" s="42"/>
      <c r="D8" s="42"/>
      <c r="E8" s="43"/>
      <c r="F8" s="45"/>
      <c r="G8" s="45"/>
      <c r="H8" s="45"/>
      <c r="I8" s="47"/>
    </row>
    <row r="9" spans="1:9" ht="25.5" x14ac:dyDescent="0.35">
      <c r="A9" s="175" t="s">
        <v>114</v>
      </c>
      <c r="B9" s="175"/>
      <c r="C9" s="175"/>
      <c r="D9" s="175"/>
      <c r="E9" s="175"/>
      <c r="F9" s="175"/>
      <c r="G9" s="175"/>
      <c r="H9" s="175"/>
      <c r="I9" s="175"/>
    </row>
    <row r="10" spans="1:9" s="8" customFormat="1" ht="21.75" customHeight="1" x14ac:dyDescent="0.35">
      <c r="A10" s="176" t="s">
        <v>115</v>
      </c>
      <c r="B10" s="176"/>
      <c r="C10" s="176"/>
      <c r="D10" s="176"/>
      <c r="E10" s="176"/>
      <c r="F10" s="176"/>
      <c r="G10" s="176"/>
      <c r="H10" s="176"/>
      <c r="I10" s="176"/>
    </row>
    <row r="11" spans="1:9" s="8" customFormat="1" x14ac:dyDescent="0.3">
      <c r="A11" s="48"/>
      <c r="B11" s="49"/>
      <c r="C11" s="49"/>
      <c r="D11" s="50" t="e">
        <f>#REF!</f>
        <v>#REF!</v>
      </c>
      <c r="E11" s="51" t="e">
        <f>#REF!</f>
        <v>#REF!</v>
      </c>
      <c r="F11" s="50" t="e">
        <f>#REF!</f>
        <v>#REF!</v>
      </c>
      <c r="G11" s="50" t="e">
        <f>#REF!</f>
        <v>#REF!</v>
      </c>
      <c r="H11" s="50" t="e">
        <f>#REF!</f>
        <v>#REF!</v>
      </c>
      <c r="I11" s="52"/>
    </row>
    <row r="12" spans="1:9" s="8" customFormat="1" x14ac:dyDescent="0.3">
      <c r="A12" s="33"/>
      <c r="B12" s="34"/>
      <c r="C12" s="34"/>
      <c r="D12" s="53" t="e">
        <f>D11-D15</f>
        <v>#REF!</v>
      </c>
      <c r="E12" s="54" t="e">
        <f>E11-E15</f>
        <v>#REF!</v>
      </c>
      <c r="F12" s="53" t="e">
        <f>F11-F15</f>
        <v>#REF!</v>
      </c>
      <c r="G12" s="53" t="e">
        <f>G11-G15</f>
        <v>#REF!</v>
      </c>
      <c r="H12" s="53" t="e">
        <f>H11-H15</f>
        <v>#REF!</v>
      </c>
      <c r="I12" s="46"/>
    </row>
    <row r="13" spans="1:9" s="8" customFormat="1" ht="30.75" customHeight="1" x14ac:dyDescent="0.2">
      <c r="A13" s="177" t="s">
        <v>4</v>
      </c>
      <c r="B13" s="178" t="s">
        <v>116</v>
      </c>
      <c r="C13" s="178" t="s">
        <v>117</v>
      </c>
      <c r="D13" s="179" t="s">
        <v>118</v>
      </c>
      <c r="E13" s="179"/>
      <c r="F13" s="179"/>
      <c r="G13" s="179"/>
      <c r="H13" s="179"/>
      <c r="I13" s="179"/>
    </row>
    <row r="14" spans="1:9" s="8" customFormat="1" ht="36" customHeight="1" x14ac:dyDescent="0.2">
      <c r="A14" s="177"/>
      <c r="B14" s="178"/>
      <c r="C14" s="178"/>
      <c r="D14" s="55" t="s">
        <v>9</v>
      </c>
      <c r="E14" s="56" t="s">
        <v>10</v>
      </c>
      <c r="F14" s="55" t="s">
        <v>11</v>
      </c>
      <c r="G14" s="55" t="s">
        <v>12</v>
      </c>
      <c r="H14" s="55" t="s">
        <v>13</v>
      </c>
      <c r="I14" s="57" t="s">
        <v>14</v>
      </c>
    </row>
    <row r="15" spans="1:9" s="61" customFormat="1" ht="18.75" customHeight="1" x14ac:dyDescent="0.3">
      <c r="A15" s="171"/>
      <c r="B15" s="168" t="s">
        <v>119</v>
      </c>
      <c r="C15" s="58" t="s">
        <v>17</v>
      </c>
      <c r="D15" s="59">
        <f t="shared" ref="D15:I15" si="0">D16+D21+D31+D32</f>
        <v>15947574.479999999</v>
      </c>
      <c r="E15" s="59">
        <f t="shared" si="0"/>
        <v>17438783.750000004</v>
      </c>
      <c r="F15" s="59">
        <f t="shared" si="0"/>
        <v>21939630.219999999</v>
      </c>
      <c r="G15" s="59">
        <f t="shared" si="0"/>
        <v>19958910.619999997</v>
      </c>
      <c r="H15" s="59">
        <f t="shared" si="0"/>
        <v>18387620.819999997</v>
      </c>
      <c r="I15" s="60">
        <f t="shared" si="0"/>
        <v>93672519.890000001</v>
      </c>
    </row>
    <row r="16" spans="1:9" s="61" customFormat="1" x14ac:dyDescent="0.3">
      <c r="A16" s="172"/>
      <c r="B16" s="169"/>
      <c r="C16" s="58" t="s">
        <v>18</v>
      </c>
      <c r="D16" s="59">
        <f>D18</f>
        <v>1320942.7</v>
      </c>
      <c r="E16" s="59">
        <f>E18+E20</f>
        <v>2036725.3699999996</v>
      </c>
      <c r="F16" s="59">
        <f>F18+F19+F20</f>
        <v>5058621.2</v>
      </c>
      <c r="G16" s="59">
        <f>G18+G19</f>
        <v>3879582.9999999991</v>
      </c>
      <c r="H16" s="59">
        <f>H18+H19</f>
        <v>2369784.1</v>
      </c>
      <c r="I16" s="60">
        <f>I18+I19+I20</f>
        <v>14665656.369999999</v>
      </c>
    </row>
    <row r="17" spans="1:9" s="61" customFormat="1" x14ac:dyDescent="0.3">
      <c r="A17" s="172"/>
      <c r="B17" s="169"/>
      <c r="C17" s="58" t="s">
        <v>120</v>
      </c>
      <c r="D17" s="62"/>
      <c r="E17" s="62"/>
      <c r="F17" s="62"/>
      <c r="G17" s="62"/>
      <c r="H17" s="62"/>
      <c r="I17" s="63"/>
    </row>
    <row r="18" spans="1:9" s="64" customFormat="1" ht="37.5" x14ac:dyDescent="0.2">
      <c r="A18" s="172"/>
      <c r="B18" s="169"/>
      <c r="C18" s="58" t="s">
        <v>121</v>
      </c>
      <c r="D18" s="59">
        <f>D36+D148+D205+D268+D351+D381</f>
        <v>1320942.7</v>
      </c>
      <c r="E18" s="59">
        <f>E36+E148+E205+E268+E314+E381</f>
        <v>2032089.2999999996</v>
      </c>
      <c r="F18" s="59">
        <f>F36+F148+F205+F268+F314+F351+F381</f>
        <v>4609327.5</v>
      </c>
      <c r="G18" s="59">
        <f>G36+G148+G205+G268+G381</f>
        <v>3727732.5999999992</v>
      </c>
      <c r="H18" s="59">
        <f>H36+H148+H205+H268+H381</f>
        <v>2132196.9</v>
      </c>
      <c r="I18" s="60">
        <f>D18+E18+F18+G18+H18</f>
        <v>13822289</v>
      </c>
    </row>
    <row r="19" spans="1:9" s="64" customFormat="1" ht="78" customHeight="1" x14ac:dyDescent="0.2">
      <c r="A19" s="172"/>
      <c r="B19" s="169"/>
      <c r="C19" s="58" t="s">
        <v>122</v>
      </c>
      <c r="D19" s="65" t="s">
        <v>123</v>
      </c>
      <c r="E19" s="65" t="s">
        <v>123</v>
      </c>
      <c r="F19" s="66">
        <f>F37</f>
        <v>441970</v>
      </c>
      <c r="G19" s="66">
        <f>G37</f>
        <v>151850.4</v>
      </c>
      <c r="H19" s="66">
        <f>H37</f>
        <v>237587.20000000001</v>
      </c>
      <c r="I19" s="118">
        <f>F19+G19+H19</f>
        <v>831407.60000000009</v>
      </c>
    </row>
    <row r="20" spans="1:9" s="64" customFormat="1" ht="66" customHeight="1" x14ac:dyDescent="0.2">
      <c r="A20" s="172"/>
      <c r="B20" s="169"/>
      <c r="C20" s="58" t="s">
        <v>124</v>
      </c>
      <c r="D20" s="65" t="s">
        <v>123</v>
      </c>
      <c r="E20" s="59">
        <f>E315</f>
        <v>4636.07</v>
      </c>
      <c r="F20" s="59">
        <f>F315</f>
        <v>7323.7</v>
      </c>
      <c r="G20" s="65" t="s">
        <v>123</v>
      </c>
      <c r="H20" s="65" t="s">
        <v>123</v>
      </c>
      <c r="I20" s="59">
        <f>E20+F20</f>
        <v>11959.77</v>
      </c>
    </row>
    <row r="21" spans="1:9" s="61" customFormat="1" x14ac:dyDescent="0.3">
      <c r="A21" s="172"/>
      <c r="B21" s="169"/>
      <c r="C21" s="58" t="s">
        <v>125</v>
      </c>
      <c r="D21" s="59">
        <f>D23+D25+D26+D27+D28</f>
        <v>14586815.07</v>
      </c>
      <c r="E21" s="59">
        <f>E23+E25+E26+E27+E28</f>
        <v>15313707.330000002</v>
      </c>
      <c r="F21" s="59">
        <f>F23+F24+F25+F26+F27+F28</f>
        <v>16853840</v>
      </c>
      <c r="G21" s="59">
        <f>G23+G24+G25+G26+G27+G28</f>
        <v>16056797.999999998</v>
      </c>
      <c r="H21" s="59">
        <f>H23+H24+H25+H26+H27+H28</f>
        <v>15994444.399999997</v>
      </c>
      <c r="I21" s="60">
        <f>I23+I24+I25+I26+I27+I28</f>
        <v>78805604.799999997</v>
      </c>
    </row>
    <row r="22" spans="1:9" s="61" customFormat="1" x14ac:dyDescent="0.3">
      <c r="A22" s="172"/>
      <c r="B22" s="169"/>
      <c r="C22" s="58" t="s">
        <v>120</v>
      </c>
      <c r="D22" s="62"/>
      <c r="E22" s="62"/>
      <c r="F22" s="62"/>
      <c r="G22" s="62"/>
      <c r="H22" s="62"/>
      <c r="I22" s="63"/>
    </row>
    <row r="23" spans="1:9" s="64" customFormat="1" ht="37.5" x14ac:dyDescent="0.2">
      <c r="A23" s="172"/>
      <c r="B23" s="169"/>
      <c r="C23" s="58" t="s">
        <v>121</v>
      </c>
      <c r="D23" s="59">
        <f>D40+D154+D209+D273+D318+D355+D384</f>
        <v>9744689.1700000018</v>
      </c>
      <c r="E23" s="59">
        <f>E40+E154+E209+E273+E318+E355+E384</f>
        <v>10158899.400000002</v>
      </c>
      <c r="F23" s="59">
        <f>F40+F154+F209+F273+F318+F355+F384</f>
        <v>11148632.5</v>
      </c>
      <c r="G23" s="59">
        <f>G40+G154+G209+G273+G318+G355+G384</f>
        <v>10625954.5</v>
      </c>
      <c r="H23" s="59">
        <f>H40+H154+H209+H273+H318+H355+H384</f>
        <v>10548523.399999999</v>
      </c>
      <c r="I23" s="60">
        <f>D23+E23+F23+G23+H23</f>
        <v>52226698.970000006</v>
      </c>
    </row>
    <row r="24" spans="1:9" s="64" customFormat="1" ht="77.25" customHeight="1" x14ac:dyDescent="0.2">
      <c r="A24" s="173"/>
      <c r="B24" s="170"/>
      <c r="C24" s="58" t="s">
        <v>122</v>
      </c>
      <c r="D24" s="65" t="s">
        <v>123</v>
      </c>
      <c r="E24" s="65" t="s">
        <v>123</v>
      </c>
      <c r="F24" s="59">
        <f>F41</f>
        <v>4464.3999999999996</v>
      </c>
      <c r="G24" s="59">
        <f>G41</f>
        <v>9692.6</v>
      </c>
      <c r="H24" s="59">
        <f>H41</f>
        <v>15165.2</v>
      </c>
      <c r="I24" s="60">
        <f>F24+G24+H24</f>
        <v>29322.2</v>
      </c>
    </row>
    <row r="25" spans="1:9" s="64" customFormat="1" ht="37.5" x14ac:dyDescent="0.2">
      <c r="A25" s="171"/>
      <c r="B25" s="168"/>
      <c r="C25" s="58" t="s">
        <v>126</v>
      </c>
      <c r="D25" s="59">
        <f>D42+D155+D274</f>
        <v>4638203.5</v>
      </c>
      <c r="E25" s="59">
        <f>E42+E155+E274</f>
        <v>4863780.7</v>
      </c>
      <c r="F25" s="59">
        <f>F42+F155+F274</f>
        <v>5369445</v>
      </c>
      <c r="G25" s="59">
        <f>G42+G155+G274</f>
        <v>5119565</v>
      </c>
      <c r="H25" s="59">
        <f>H42+H155+H274</f>
        <v>5128800</v>
      </c>
      <c r="I25" s="60">
        <f>D25+E25+F25+G25+H25</f>
        <v>25119794.199999999</v>
      </c>
    </row>
    <row r="26" spans="1:9" s="64" customFormat="1" ht="56.25" x14ac:dyDescent="0.2">
      <c r="A26" s="172"/>
      <c r="B26" s="169"/>
      <c r="C26" s="58" t="s">
        <v>127</v>
      </c>
      <c r="D26" s="59">
        <f t="shared" ref="D26:H27" si="1">D319</f>
        <v>14293.6</v>
      </c>
      <c r="E26" s="59">
        <f t="shared" si="1"/>
        <v>23578.9</v>
      </c>
      <c r="F26" s="59">
        <f t="shared" si="1"/>
        <v>32592.7</v>
      </c>
      <c r="G26" s="59">
        <f t="shared" si="1"/>
        <v>32592.7</v>
      </c>
      <c r="H26" s="59">
        <f t="shared" si="1"/>
        <v>32592.7</v>
      </c>
      <c r="I26" s="60">
        <f>D26+E26+F26+G26+H26</f>
        <v>135650.6</v>
      </c>
    </row>
    <row r="27" spans="1:9" s="64" customFormat="1" ht="56.25" x14ac:dyDescent="0.2">
      <c r="A27" s="172"/>
      <c r="B27" s="169"/>
      <c r="C27" s="58" t="s">
        <v>128</v>
      </c>
      <c r="D27" s="59">
        <f t="shared" si="1"/>
        <v>1170.2</v>
      </c>
      <c r="E27" s="59">
        <f t="shared" si="1"/>
        <v>11966.3</v>
      </c>
      <c r="F27" s="59">
        <f t="shared" si="1"/>
        <v>15755.7</v>
      </c>
      <c r="G27" s="59">
        <f t="shared" si="1"/>
        <v>15755.7</v>
      </c>
      <c r="H27" s="59">
        <f t="shared" si="1"/>
        <v>15755.7</v>
      </c>
      <c r="I27" s="60">
        <f>D27+E27+F27+G27+H27</f>
        <v>60403.600000000006</v>
      </c>
    </row>
    <row r="28" spans="1:9" s="64" customFormat="1" ht="67.5" customHeight="1" x14ac:dyDescent="0.2">
      <c r="A28" s="172"/>
      <c r="B28" s="169"/>
      <c r="C28" s="58" t="s">
        <v>124</v>
      </c>
      <c r="D28" s="59">
        <f>D321+D356</f>
        <v>188458.6</v>
      </c>
      <c r="E28" s="59">
        <f>E321+E356</f>
        <v>255482.03</v>
      </c>
      <c r="F28" s="59">
        <f>F321+F356</f>
        <v>282949.7</v>
      </c>
      <c r="G28" s="59">
        <f>G321+G356</f>
        <v>253237.5</v>
      </c>
      <c r="H28" s="59">
        <f>H321+H356</f>
        <v>253607.4</v>
      </c>
      <c r="I28" s="60">
        <f>D28+E28+F28+G28+H28</f>
        <v>1233735.23</v>
      </c>
    </row>
    <row r="29" spans="1:9" s="64" customFormat="1" ht="56.25" hidden="1" customHeight="1" x14ac:dyDescent="0.2">
      <c r="A29" s="172"/>
      <c r="B29" s="169"/>
      <c r="C29" s="58" t="s">
        <v>129</v>
      </c>
      <c r="D29" s="66">
        <v>0</v>
      </c>
      <c r="E29" s="67">
        <v>0</v>
      </c>
      <c r="F29" s="66">
        <v>0</v>
      </c>
      <c r="G29" s="66">
        <v>0</v>
      </c>
      <c r="H29" s="66">
        <v>0</v>
      </c>
      <c r="I29" s="67">
        <v>0</v>
      </c>
    </row>
    <row r="30" spans="1:9" s="64" customFormat="1" ht="56.25" x14ac:dyDescent="0.2">
      <c r="A30" s="172"/>
      <c r="B30" s="169"/>
      <c r="C30" s="58" t="s">
        <v>130</v>
      </c>
      <c r="D30" s="62" t="s">
        <v>131</v>
      </c>
      <c r="E30" s="62" t="s">
        <v>131</v>
      </c>
      <c r="F30" s="59" t="s">
        <v>131</v>
      </c>
      <c r="G30" s="62" t="s">
        <v>131</v>
      </c>
      <c r="H30" s="62" t="s">
        <v>131</v>
      </c>
      <c r="I30" s="68" t="s">
        <v>131</v>
      </c>
    </row>
    <row r="31" spans="1:9" s="61" customFormat="1" x14ac:dyDescent="0.3">
      <c r="A31" s="172"/>
      <c r="B31" s="169"/>
      <c r="C31" s="58" t="s">
        <v>20</v>
      </c>
      <c r="D31" s="60">
        <f>D43+D322+D358</f>
        <v>38266.090000000004</v>
      </c>
      <c r="E31" s="59">
        <f>E43+E322</f>
        <v>21871.55</v>
      </c>
      <c r="F31" s="59">
        <f>F43+F322+F358</f>
        <v>24099.02</v>
      </c>
      <c r="G31" s="59">
        <f>G43+G322</f>
        <v>22429.62</v>
      </c>
      <c r="H31" s="59">
        <f>H43+H322</f>
        <v>23292.32</v>
      </c>
      <c r="I31" s="60">
        <f>D31+E31+F31+G31+H31</f>
        <v>129958.6</v>
      </c>
    </row>
    <row r="32" spans="1:9" s="69" customFormat="1" x14ac:dyDescent="0.3">
      <c r="A32" s="173"/>
      <c r="B32" s="170"/>
      <c r="C32" s="58" t="s">
        <v>132</v>
      </c>
      <c r="D32" s="59">
        <f>D44+D213</f>
        <v>1550.62</v>
      </c>
      <c r="E32" s="59">
        <f>E158+E213</f>
        <v>66479.5</v>
      </c>
      <c r="F32" s="59">
        <f>F158+F213</f>
        <v>3070</v>
      </c>
      <c r="G32" s="59">
        <f>G213</f>
        <v>100</v>
      </c>
      <c r="H32" s="59">
        <f>H213</f>
        <v>100</v>
      </c>
      <c r="I32" s="60">
        <f>D32+E32+F32+G32+H32</f>
        <v>71300.12</v>
      </c>
    </row>
    <row r="33" spans="1:9" s="69" customFormat="1" ht="18.75" customHeight="1" x14ac:dyDescent="0.3">
      <c r="A33" s="171">
        <v>1</v>
      </c>
      <c r="B33" s="168" t="s">
        <v>133</v>
      </c>
      <c r="C33" s="58" t="s">
        <v>17</v>
      </c>
      <c r="D33" s="60">
        <f>D34+D38+D43+D44</f>
        <v>12187607.469999999</v>
      </c>
      <c r="E33" s="60">
        <f>E34+E38+E43</f>
        <v>13297230.029999999</v>
      </c>
      <c r="F33" s="59">
        <f>F34+F38+F43</f>
        <v>17303059.699999999</v>
      </c>
      <c r="G33" s="59">
        <f>G34+G38+G43</f>
        <v>15592822.5</v>
      </c>
      <c r="H33" s="59">
        <f>H34+H38+H43</f>
        <v>14104055</v>
      </c>
      <c r="I33" s="60">
        <f>I34+I38+I43+I44</f>
        <v>72484774.700000003</v>
      </c>
    </row>
    <row r="34" spans="1:9" ht="25.5" customHeight="1" x14ac:dyDescent="0.25">
      <c r="A34" s="172"/>
      <c r="B34" s="169"/>
      <c r="C34" s="58" t="s">
        <v>134</v>
      </c>
      <c r="D34" s="60">
        <f>D36</f>
        <v>1182650.3800000001</v>
      </c>
      <c r="E34" s="60">
        <f>E36</f>
        <v>1920847.5499999998</v>
      </c>
      <c r="F34" s="59">
        <f>F36+F37</f>
        <v>4866388.0999999996</v>
      </c>
      <c r="G34" s="59">
        <f>G36+G37</f>
        <v>3679089.2999999993</v>
      </c>
      <c r="H34" s="59">
        <f>H36+H37</f>
        <v>2186454.64</v>
      </c>
      <c r="I34" s="60">
        <f>I36+I37</f>
        <v>13835429.969999999</v>
      </c>
    </row>
    <row r="35" spans="1:9" ht="25.5" customHeight="1" x14ac:dyDescent="0.25">
      <c r="A35" s="172"/>
      <c r="B35" s="169"/>
      <c r="C35" s="125" t="s">
        <v>120</v>
      </c>
      <c r="D35" s="126"/>
      <c r="E35" s="126"/>
      <c r="F35" s="127"/>
      <c r="G35" s="127"/>
      <c r="H35" s="127"/>
      <c r="I35" s="126"/>
    </row>
    <row r="36" spans="1:9" ht="45.75" customHeight="1" x14ac:dyDescent="0.25">
      <c r="A36" s="172"/>
      <c r="B36" s="169"/>
      <c r="C36" s="70" t="s">
        <v>121</v>
      </c>
      <c r="D36" s="60">
        <f>D55+D85+D94+D112+D124+D133</f>
        <v>1182650.3800000001</v>
      </c>
      <c r="E36" s="60">
        <f>E55+E85+E94+E112+E124+E133</f>
        <v>1920847.5499999998</v>
      </c>
      <c r="F36" s="59">
        <f>F55+F112+F124+F133</f>
        <v>4424418.0999999996</v>
      </c>
      <c r="G36" s="71">
        <f>G55+G112+G124+G133+G142</f>
        <v>3527238.8999999994</v>
      </c>
      <c r="H36" s="71">
        <f>H55+H112+H124+H133+H142</f>
        <v>1948867.44</v>
      </c>
      <c r="I36" s="60">
        <f>D36+E36+F36+G36+H36</f>
        <v>13004022.369999999</v>
      </c>
    </row>
    <row r="37" spans="1:9" ht="75.75" customHeight="1" x14ac:dyDescent="0.25">
      <c r="A37" s="172"/>
      <c r="B37" s="169"/>
      <c r="C37" s="70" t="s">
        <v>122</v>
      </c>
      <c r="D37" s="60" t="s">
        <v>123</v>
      </c>
      <c r="E37" s="60" t="s">
        <v>123</v>
      </c>
      <c r="F37" s="59">
        <f>F114</f>
        <v>441970</v>
      </c>
      <c r="G37" s="59">
        <f>G114</f>
        <v>151850.4</v>
      </c>
      <c r="H37" s="59">
        <f>H114</f>
        <v>237587.20000000001</v>
      </c>
      <c r="I37" s="60">
        <f>F37+G37+H37</f>
        <v>831407.60000000009</v>
      </c>
    </row>
    <row r="38" spans="1:9" s="69" customFormat="1" x14ac:dyDescent="0.3">
      <c r="A38" s="172"/>
      <c r="B38" s="169"/>
      <c r="C38" s="58" t="s">
        <v>125</v>
      </c>
      <c r="D38" s="60">
        <f>D40+D42</f>
        <v>10965797.68</v>
      </c>
      <c r="E38" s="60">
        <f>E40+E42</f>
        <v>11355293.65</v>
      </c>
      <c r="F38" s="59">
        <f>F40+F42+F41</f>
        <v>12413421.1</v>
      </c>
      <c r="G38" s="59">
        <f>G40+G42+G41</f>
        <v>11892059.200000001</v>
      </c>
      <c r="H38" s="59">
        <f>H40+H42+H41</f>
        <v>11895063.66</v>
      </c>
      <c r="I38" s="60">
        <f>I40+I41+I42</f>
        <v>58521635.290000007</v>
      </c>
    </row>
    <row r="39" spans="1:9" s="69" customFormat="1" x14ac:dyDescent="0.3">
      <c r="A39" s="172"/>
      <c r="B39" s="169"/>
      <c r="C39" s="58" t="s">
        <v>120</v>
      </c>
      <c r="D39" s="68"/>
      <c r="E39" s="63"/>
      <c r="F39" s="62"/>
      <c r="G39" s="72"/>
      <c r="H39" s="72"/>
      <c r="I39" s="63"/>
    </row>
    <row r="40" spans="1:9" ht="37.5" x14ac:dyDescent="0.25">
      <c r="A40" s="172"/>
      <c r="B40" s="169"/>
      <c r="C40" s="58" t="s">
        <v>121</v>
      </c>
      <c r="D40" s="60">
        <f>D49+D59+D67+D73+D79+D88+D97+D117+D127+D136</f>
        <v>6592034.6799999997</v>
      </c>
      <c r="E40" s="60">
        <f>E49+E59+E67+E73+E88+E97+E117+E127+E136</f>
        <v>6785677.9500000002</v>
      </c>
      <c r="F40" s="59">
        <f>F49+F59+F67+F73+F88+F97+F117+F127+F136</f>
        <v>7355666.7000000002</v>
      </c>
      <c r="G40" s="59">
        <f>G49+G59+G67+G73+G88+G97+G117+G127+G136+G145</f>
        <v>7088103.6000000006</v>
      </c>
      <c r="H40" s="71">
        <f>H49+H59+H67+H73+H88+H97+H117+H127+H136+H145</f>
        <v>7085635.46</v>
      </c>
      <c r="I40" s="60">
        <f>D40+E40+F40+G40+H40</f>
        <v>34907118.390000001</v>
      </c>
    </row>
    <row r="41" spans="1:9" ht="73.5" customHeight="1" x14ac:dyDescent="0.25">
      <c r="A41" s="172"/>
      <c r="B41" s="169"/>
      <c r="C41" s="58" t="s">
        <v>122</v>
      </c>
      <c r="D41" s="60" t="s">
        <v>123</v>
      </c>
      <c r="E41" s="60" t="s">
        <v>123</v>
      </c>
      <c r="F41" s="59">
        <f>F119</f>
        <v>4464.3999999999996</v>
      </c>
      <c r="G41" s="59">
        <f>G119</f>
        <v>9692.6</v>
      </c>
      <c r="H41" s="59">
        <f>H119</f>
        <v>15165.2</v>
      </c>
      <c r="I41" s="60">
        <f>F41+G41+H41</f>
        <v>29322.2</v>
      </c>
    </row>
    <row r="42" spans="1:9" ht="37.5" x14ac:dyDescent="0.25">
      <c r="A42" s="173"/>
      <c r="B42" s="170"/>
      <c r="C42" s="58" t="s">
        <v>126</v>
      </c>
      <c r="D42" s="60">
        <f>D60</f>
        <v>4373763</v>
      </c>
      <c r="E42" s="60">
        <f>E60</f>
        <v>4569615.7</v>
      </c>
      <c r="F42" s="59">
        <f>F60</f>
        <v>5053290</v>
      </c>
      <c r="G42" s="59">
        <f>G60</f>
        <v>4794263</v>
      </c>
      <c r="H42" s="59">
        <f>H60</f>
        <v>4794263</v>
      </c>
      <c r="I42" s="60">
        <f>D42+E42+F42+G42+H42</f>
        <v>23585194.699999999</v>
      </c>
    </row>
    <row r="43" spans="1:9" s="61" customFormat="1" x14ac:dyDescent="0.3">
      <c r="A43" s="171"/>
      <c r="B43" s="168"/>
      <c r="C43" s="58" t="s">
        <v>20</v>
      </c>
      <c r="D43" s="59">
        <f>D61+D90+D99+D129</f>
        <v>37708.79</v>
      </c>
      <c r="E43" s="60">
        <f>E61+E90+E99+E120+E129</f>
        <v>21088.829999999998</v>
      </c>
      <c r="F43" s="59">
        <f>F61+F99+F120+F129+F90</f>
        <v>23250.5</v>
      </c>
      <c r="G43" s="59">
        <f>G61+G99+G120+G129</f>
        <v>21674</v>
      </c>
      <c r="H43" s="59">
        <f>H61+H99+H120+H129</f>
        <v>22536.7</v>
      </c>
      <c r="I43" s="60">
        <f>D43+E43+F43+G43+H43</f>
        <v>126258.81999999999</v>
      </c>
    </row>
    <row r="44" spans="1:9" s="69" customFormat="1" x14ac:dyDescent="0.3">
      <c r="A44" s="173"/>
      <c r="B44" s="170"/>
      <c r="C44" s="58" t="s">
        <v>132</v>
      </c>
      <c r="D44" s="59">
        <f>D130</f>
        <v>1450.62</v>
      </c>
      <c r="E44" s="73" t="s">
        <v>123</v>
      </c>
      <c r="F44" s="65" t="s">
        <v>123</v>
      </c>
      <c r="G44" s="74" t="s">
        <v>123</v>
      </c>
      <c r="H44" s="74" t="s">
        <v>123</v>
      </c>
      <c r="I44" s="60">
        <f>D44</f>
        <v>1450.62</v>
      </c>
    </row>
    <row r="45" spans="1:9" s="69" customFormat="1" ht="18.75" customHeight="1" x14ac:dyDescent="0.3">
      <c r="A45" s="171" t="s">
        <v>35</v>
      </c>
      <c r="B45" s="168" t="s">
        <v>136</v>
      </c>
      <c r="C45" s="58" t="s">
        <v>17</v>
      </c>
      <c r="D45" s="60">
        <f t="shared" ref="D45:I45" si="2">D48</f>
        <v>2953131.3</v>
      </c>
      <c r="E45" s="60">
        <f t="shared" si="2"/>
        <v>3259578.5</v>
      </c>
      <c r="F45" s="59">
        <f t="shared" si="2"/>
        <v>3379928.4</v>
      </c>
      <c r="G45" s="59">
        <f t="shared" si="2"/>
        <v>3383486.5</v>
      </c>
      <c r="H45" s="59">
        <f t="shared" si="2"/>
        <v>3382299.3</v>
      </c>
      <c r="I45" s="60">
        <f t="shared" si="2"/>
        <v>16358424</v>
      </c>
    </row>
    <row r="46" spans="1:9" s="69" customFormat="1" ht="37.5" hidden="1" customHeight="1" x14ac:dyDescent="0.3">
      <c r="A46" s="171"/>
      <c r="B46" s="168"/>
      <c r="C46" s="58" t="s">
        <v>137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</row>
    <row r="47" spans="1:9" ht="37.5" hidden="1" customHeight="1" x14ac:dyDescent="0.25">
      <c r="A47" s="171"/>
      <c r="B47" s="168"/>
      <c r="C47" s="58" t="s">
        <v>121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</row>
    <row r="48" spans="1:9" s="69" customFormat="1" x14ac:dyDescent="0.3">
      <c r="A48" s="171"/>
      <c r="B48" s="168"/>
      <c r="C48" s="70" t="s">
        <v>125</v>
      </c>
      <c r="D48" s="60">
        <f t="shared" ref="D48:I48" si="3">D49</f>
        <v>2953131.3</v>
      </c>
      <c r="E48" s="60">
        <f t="shared" si="3"/>
        <v>3259578.5</v>
      </c>
      <c r="F48" s="59">
        <f t="shared" si="3"/>
        <v>3379928.4</v>
      </c>
      <c r="G48" s="59">
        <f t="shared" si="3"/>
        <v>3383486.5</v>
      </c>
      <c r="H48" s="59">
        <f t="shared" si="3"/>
        <v>3382299.3</v>
      </c>
      <c r="I48" s="60">
        <f t="shared" si="3"/>
        <v>16358424</v>
      </c>
    </row>
    <row r="49" spans="1:9" s="69" customFormat="1" ht="18.75" customHeight="1" x14ac:dyDescent="0.3">
      <c r="A49" s="171"/>
      <c r="B49" s="168"/>
      <c r="C49" s="183" t="s">
        <v>135</v>
      </c>
      <c r="D49" s="181">
        <v>2953131.3</v>
      </c>
      <c r="E49" s="181">
        <v>3259578.5</v>
      </c>
      <c r="F49" s="180">
        <v>3379928.4</v>
      </c>
      <c r="G49" s="180">
        <v>3383486.5</v>
      </c>
      <c r="H49" s="180">
        <v>3382299.3</v>
      </c>
      <c r="I49" s="181">
        <f>D49+E49+F49+G49+H49</f>
        <v>16358424</v>
      </c>
    </row>
    <row r="50" spans="1:9" ht="43.5" customHeight="1" x14ac:dyDescent="0.25">
      <c r="A50" s="171"/>
      <c r="B50" s="168"/>
      <c r="C50" s="183"/>
      <c r="D50" s="181"/>
      <c r="E50" s="181"/>
      <c r="F50" s="180"/>
      <c r="G50" s="180"/>
      <c r="H50" s="180"/>
      <c r="I50" s="181"/>
    </row>
    <row r="51" spans="1:9" s="61" customFormat="1" hidden="1" x14ac:dyDescent="0.3">
      <c r="A51" s="171"/>
      <c r="B51" s="168"/>
      <c r="C51" s="78" t="s">
        <v>20</v>
      </c>
      <c r="D51" s="66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</row>
    <row r="52" spans="1:9" s="69" customFormat="1" ht="37.5" hidden="1" x14ac:dyDescent="0.3">
      <c r="A52" s="171"/>
      <c r="B52" s="168"/>
      <c r="C52" s="58" t="s">
        <v>21</v>
      </c>
      <c r="D52" s="66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</row>
    <row r="53" spans="1:9" s="69" customFormat="1" ht="24.75" customHeight="1" x14ac:dyDescent="0.3">
      <c r="A53" s="182" t="s">
        <v>38</v>
      </c>
      <c r="B53" s="168" t="s">
        <v>138</v>
      </c>
      <c r="C53" s="58" t="s">
        <v>17</v>
      </c>
      <c r="D53" s="60">
        <f t="shared" ref="D53:I53" si="4">D54+D57+D61</f>
        <v>7000851.3200000003</v>
      </c>
      <c r="E53" s="60">
        <f t="shared" si="4"/>
        <v>7971314.3700000001</v>
      </c>
      <c r="F53" s="59">
        <f t="shared" si="4"/>
        <v>8774422.9000000004</v>
      </c>
      <c r="G53" s="59">
        <f t="shared" si="4"/>
        <v>8360612.6000000006</v>
      </c>
      <c r="H53" s="59">
        <f t="shared" si="4"/>
        <v>8406789.0999999996</v>
      </c>
      <c r="I53" s="60">
        <f t="shared" si="4"/>
        <v>40513990.289999999</v>
      </c>
    </row>
    <row r="54" spans="1:9" s="69" customFormat="1" ht="23.25" customHeight="1" x14ac:dyDescent="0.3">
      <c r="A54" s="182"/>
      <c r="B54" s="168"/>
      <c r="C54" s="58" t="s">
        <v>18</v>
      </c>
      <c r="D54" s="60">
        <f t="shared" ref="D54:I54" si="5">D55</f>
        <v>428830.02</v>
      </c>
      <c r="E54" s="60">
        <f t="shared" si="5"/>
        <v>1192616.68</v>
      </c>
      <c r="F54" s="59">
        <f t="shared" si="5"/>
        <v>1222996.8</v>
      </c>
      <c r="G54" s="59">
        <f t="shared" si="5"/>
        <v>1194765.8999999999</v>
      </c>
      <c r="H54" s="59">
        <f t="shared" si="5"/>
        <v>1229182.8400000001</v>
      </c>
      <c r="I54" s="60">
        <f t="shared" si="5"/>
        <v>5268392.24</v>
      </c>
    </row>
    <row r="55" spans="1:9" s="69" customFormat="1" ht="13.5" customHeight="1" x14ac:dyDescent="0.3">
      <c r="A55" s="182"/>
      <c r="B55" s="168"/>
      <c r="C55" s="183" t="s">
        <v>135</v>
      </c>
      <c r="D55" s="181">
        <v>428830.02</v>
      </c>
      <c r="E55" s="181">
        <v>1192616.68</v>
      </c>
      <c r="F55" s="180">
        <v>1222996.8</v>
      </c>
      <c r="G55" s="180">
        <v>1194765.8999999999</v>
      </c>
      <c r="H55" s="180">
        <v>1229182.8400000001</v>
      </c>
      <c r="I55" s="181">
        <f>D55+E55+F55+G55+H55</f>
        <v>5268392.24</v>
      </c>
    </row>
    <row r="56" spans="1:9" ht="46.5" customHeight="1" x14ac:dyDescent="0.25">
      <c r="A56" s="182"/>
      <c r="B56" s="168"/>
      <c r="C56" s="183"/>
      <c r="D56" s="181"/>
      <c r="E56" s="181"/>
      <c r="F56" s="180"/>
      <c r="G56" s="180"/>
      <c r="H56" s="180"/>
      <c r="I56" s="181"/>
    </row>
    <row r="57" spans="1:9" s="69" customFormat="1" x14ac:dyDescent="0.3">
      <c r="A57" s="182"/>
      <c r="B57" s="168"/>
      <c r="C57" s="78" t="s">
        <v>19</v>
      </c>
      <c r="D57" s="60">
        <f t="shared" ref="D57:I57" si="6">D59+D60</f>
        <v>6565132.2999999998</v>
      </c>
      <c r="E57" s="60">
        <f t="shared" si="6"/>
        <v>6761589.4900000002</v>
      </c>
      <c r="F57" s="59">
        <f t="shared" si="6"/>
        <v>7532577.0999999996</v>
      </c>
      <c r="G57" s="59">
        <f t="shared" si="6"/>
        <v>7147929.5</v>
      </c>
      <c r="H57" s="59">
        <f t="shared" si="6"/>
        <v>7159143.1600000001</v>
      </c>
      <c r="I57" s="60">
        <f t="shared" si="6"/>
        <v>35166371.549999997</v>
      </c>
    </row>
    <row r="58" spans="1:9" s="69" customFormat="1" x14ac:dyDescent="0.3">
      <c r="A58" s="182"/>
      <c r="B58" s="168"/>
      <c r="C58" s="70" t="s">
        <v>120</v>
      </c>
      <c r="D58" s="79"/>
      <c r="E58" s="80"/>
      <c r="F58" s="81"/>
      <c r="G58" s="82"/>
      <c r="H58" s="82"/>
      <c r="I58" s="80"/>
    </row>
    <row r="59" spans="1:9" ht="37.5" x14ac:dyDescent="0.25">
      <c r="A59" s="182"/>
      <c r="B59" s="168"/>
      <c r="C59" s="58" t="s">
        <v>121</v>
      </c>
      <c r="D59" s="83">
        <v>2191369.2999999998</v>
      </c>
      <c r="E59" s="83">
        <v>2191973.79</v>
      </c>
      <c r="F59" s="84">
        <v>2479287.1</v>
      </c>
      <c r="G59" s="85">
        <v>2353666.5</v>
      </c>
      <c r="H59" s="85">
        <v>2364880.16</v>
      </c>
      <c r="I59" s="83">
        <f>D59+E59+F59+G59+H59</f>
        <v>11581176.85</v>
      </c>
    </row>
    <row r="60" spans="1:9" ht="45.75" customHeight="1" x14ac:dyDescent="0.25">
      <c r="A60" s="182"/>
      <c r="B60" s="168"/>
      <c r="C60" s="78" t="s">
        <v>126</v>
      </c>
      <c r="D60" s="60">
        <v>4373763</v>
      </c>
      <c r="E60" s="60">
        <v>4569615.7</v>
      </c>
      <c r="F60" s="59">
        <v>5053290</v>
      </c>
      <c r="G60" s="71">
        <v>4794263</v>
      </c>
      <c r="H60" s="71">
        <v>4794263</v>
      </c>
      <c r="I60" s="60">
        <f>D60+E60+F60+G60+H60</f>
        <v>23585194.699999999</v>
      </c>
    </row>
    <row r="61" spans="1:9" s="61" customFormat="1" x14ac:dyDescent="0.3">
      <c r="A61" s="182"/>
      <c r="B61" s="168"/>
      <c r="C61" s="58" t="s">
        <v>20</v>
      </c>
      <c r="D61" s="60">
        <v>6889</v>
      </c>
      <c r="E61" s="60">
        <v>17108.2</v>
      </c>
      <c r="F61" s="59">
        <v>18849</v>
      </c>
      <c r="G61" s="71">
        <v>17917.2</v>
      </c>
      <c r="H61" s="71">
        <v>18463.099999999999</v>
      </c>
      <c r="I61" s="60">
        <f>D61+E61+F61+G61+H61</f>
        <v>79226.5</v>
      </c>
    </row>
    <row r="62" spans="1:9" s="38" customFormat="1" ht="37.5" hidden="1" x14ac:dyDescent="0.3">
      <c r="A62" s="182"/>
      <c r="B62" s="168"/>
      <c r="C62" s="58" t="s">
        <v>21</v>
      </c>
      <c r="D62" s="66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</row>
    <row r="63" spans="1:9" s="61" customFormat="1" ht="18.75" customHeight="1" x14ac:dyDescent="0.3">
      <c r="A63" s="171" t="s">
        <v>39</v>
      </c>
      <c r="B63" s="168" t="s">
        <v>139</v>
      </c>
      <c r="C63" s="58" t="s">
        <v>17</v>
      </c>
      <c r="D63" s="60">
        <f t="shared" ref="D63:I63" si="7">D66</f>
        <v>178868.55</v>
      </c>
      <c r="E63" s="60">
        <f t="shared" si="7"/>
        <v>206627.71</v>
      </c>
      <c r="F63" s="59">
        <f t="shared" si="7"/>
        <v>253114.1</v>
      </c>
      <c r="G63" s="59">
        <f t="shared" si="7"/>
        <v>253663.8</v>
      </c>
      <c r="H63" s="59">
        <f t="shared" si="7"/>
        <v>254231.8</v>
      </c>
      <c r="I63" s="60">
        <f t="shared" si="7"/>
        <v>1146505.96</v>
      </c>
    </row>
    <row r="64" spans="1:9" s="61" customFormat="1" ht="37.5" hidden="1" customHeight="1" x14ac:dyDescent="0.3">
      <c r="A64" s="171"/>
      <c r="B64" s="168"/>
      <c r="C64" s="58" t="s">
        <v>137</v>
      </c>
      <c r="D64" s="77">
        <v>0</v>
      </c>
      <c r="E64" s="86">
        <v>0</v>
      </c>
      <c r="F64" s="77">
        <v>0</v>
      </c>
      <c r="G64" s="77">
        <v>0</v>
      </c>
      <c r="H64" s="77">
        <v>0</v>
      </c>
      <c r="I64" s="77">
        <v>0</v>
      </c>
    </row>
    <row r="65" spans="1:9" s="64" customFormat="1" ht="37.5" hidden="1" customHeight="1" x14ac:dyDescent="0.2">
      <c r="A65" s="171"/>
      <c r="B65" s="168"/>
      <c r="C65" s="58" t="s">
        <v>121</v>
      </c>
      <c r="D65" s="77">
        <v>0</v>
      </c>
      <c r="E65" s="86">
        <v>0</v>
      </c>
      <c r="F65" s="77">
        <v>0</v>
      </c>
      <c r="G65" s="77">
        <v>0</v>
      </c>
      <c r="H65" s="77">
        <v>0</v>
      </c>
      <c r="I65" s="77">
        <v>0</v>
      </c>
    </row>
    <row r="66" spans="1:9" s="69" customFormat="1" x14ac:dyDescent="0.3">
      <c r="A66" s="171"/>
      <c r="B66" s="168"/>
      <c r="C66" s="70" t="s">
        <v>125</v>
      </c>
      <c r="D66" s="60">
        <f t="shared" ref="D66:I66" si="8">D67</f>
        <v>178868.55</v>
      </c>
      <c r="E66" s="60">
        <f t="shared" si="8"/>
        <v>206627.71</v>
      </c>
      <c r="F66" s="59">
        <f t="shared" si="8"/>
        <v>253114.1</v>
      </c>
      <c r="G66" s="59">
        <f t="shared" si="8"/>
        <v>253663.8</v>
      </c>
      <c r="H66" s="59">
        <f t="shared" si="8"/>
        <v>254231.8</v>
      </c>
      <c r="I66" s="60">
        <f t="shared" si="8"/>
        <v>1146505.96</v>
      </c>
    </row>
    <row r="67" spans="1:9" s="69" customFormat="1" ht="18.75" customHeight="1" x14ac:dyDescent="0.3">
      <c r="A67" s="171"/>
      <c r="B67" s="168"/>
      <c r="C67" s="183" t="s">
        <v>135</v>
      </c>
      <c r="D67" s="181">
        <v>178868.55</v>
      </c>
      <c r="E67" s="181">
        <v>206627.71</v>
      </c>
      <c r="F67" s="180">
        <v>253114.1</v>
      </c>
      <c r="G67" s="180">
        <v>253663.8</v>
      </c>
      <c r="H67" s="180">
        <v>254231.8</v>
      </c>
      <c r="I67" s="181">
        <f>D67+E67+F67+G67+H67</f>
        <v>1146505.96</v>
      </c>
    </row>
    <row r="68" spans="1:9" ht="44.25" customHeight="1" x14ac:dyDescent="0.25">
      <c r="A68" s="171"/>
      <c r="B68" s="168"/>
      <c r="C68" s="183"/>
      <c r="D68" s="181"/>
      <c r="E68" s="181"/>
      <c r="F68" s="180"/>
      <c r="G68" s="180"/>
      <c r="H68" s="180"/>
      <c r="I68" s="181"/>
    </row>
    <row r="69" spans="1:9" s="69" customFormat="1" ht="18.75" customHeight="1" x14ac:dyDescent="0.3">
      <c r="A69" s="182" t="s">
        <v>41</v>
      </c>
      <c r="B69" s="184" t="s">
        <v>140</v>
      </c>
      <c r="C69" s="58" t="s">
        <v>17</v>
      </c>
      <c r="D69" s="60">
        <f t="shared" ref="D69:I69" si="9">D72</f>
        <v>890308.44</v>
      </c>
      <c r="E69" s="60">
        <f t="shared" si="9"/>
        <v>881847.04</v>
      </c>
      <c r="F69" s="59">
        <f t="shared" si="9"/>
        <v>989496.5</v>
      </c>
      <c r="G69" s="59">
        <f t="shared" si="9"/>
        <v>986145.8</v>
      </c>
      <c r="H69" s="59">
        <f t="shared" si="9"/>
        <v>989374.4</v>
      </c>
      <c r="I69" s="60">
        <f t="shared" si="9"/>
        <v>4737172.1800000006</v>
      </c>
    </row>
    <row r="70" spans="1:9" s="69" customFormat="1" ht="37.5" hidden="1" customHeight="1" x14ac:dyDescent="0.3">
      <c r="A70" s="182"/>
      <c r="B70" s="184"/>
      <c r="C70" s="58" t="s">
        <v>137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</row>
    <row r="71" spans="1:9" ht="37.5" hidden="1" customHeight="1" x14ac:dyDescent="0.25">
      <c r="A71" s="182"/>
      <c r="B71" s="184"/>
      <c r="C71" s="58" t="s">
        <v>121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</row>
    <row r="72" spans="1:9" s="69" customFormat="1" x14ac:dyDescent="0.3">
      <c r="A72" s="182"/>
      <c r="B72" s="184"/>
      <c r="C72" s="70" t="s">
        <v>125</v>
      </c>
      <c r="D72" s="60">
        <f t="shared" ref="D72:I72" si="10">D73</f>
        <v>890308.44</v>
      </c>
      <c r="E72" s="60">
        <f t="shared" si="10"/>
        <v>881847.04</v>
      </c>
      <c r="F72" s="59">
        <f t="shared" si="10"/>
        <v>989496.5</v>
      </c>
      <c r="G72" s="59">
        <f t="shared" si="10"/>
        <v>986145.8</v>
      </c>
      <c r="H72" s="59">
        <f t="shared" si="10"/>
        <v>989374.4</v>
      </c>
      <c r="I72" s="60">
        <f t="shared" si="10"/>
        <v>4737172.1800000006</v>
      </c>
    </row>
    <row r="73" spans="1:9" s="69" customFormat="1" ht="18.75" customHeight="1" x14ac:dyDescent="0.3">
      <c r="A73" s="182"/>
      <c r="B73" s="184"/>
      <c r="C73" s="183" t="s">
        <v>135</v>
      </c>
      <c r="D73" s="181">
        <v>890308.44</v>
      </c>
      <c r="E73" s="181">
        <v>881847.04</v>
      </c>
      <c r="F73" s="180">
        <v>989496.5</v>
      </c>
      <c r="G73" s="180">
        <v>986145.8</v>
      </c>
      <c r="H73" s="180">
        <v>989374.4</v>
      </c>
      <c r="I73" s="181">
        <f>D73+E73+F73+G73+H73</f>
        <v>4737172.1800000006</v>
      </c>
    </row>
    <row r="74" spans="1:9" ht="42.75" customHeight="1" x14ac:dyDescent="0.25">
      <c r="A74" s="182"/>
      <c r="B74" s="184"/>
      <c r="C74" s="183"/>
      <c r="D74" s="181"/>
      <c r="E74" s="181"/>
      <c r="F74" s="180"/>
      <c r="G74" s="180"/>
      <c r="H74" s="180"/>
      <c r="I74" s="181"/>
    </row>
    <row r="75" spans="1:9" s="61" customFormat="1" hidden="1" x14ac:dyDescent="0.3">
      <c r="A75" s="182"/>
      <c r="B75" s="184"/>
      <c r="C75" s="78" t="s">
        <v>20</v>
      </c>
      <c r="D75" s="66"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</row>
    <row r="76" spans="1:9" s="61" customFormat="1" ht="37.5" hidden="1" x14ac:dyDescent="0.3">
      <c r="A76" s="171"/>
      <c r="B76" s="168"/>
      <c r="C76" s="58" t="s">
        <v>21</v>
      </c>
      <c r="D76" s="66">
        <v>0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</row>
    <row r="77" spans="1:9" s="61" customFormat="1" ht="19.5" customHeight="1" x14ac:dyDescent="0.3">
      <c r="A77" s="186" t="s">
        <v>43</v>
      </c>
      <c r="B77" s="168" t="s">
        <v>195</v>
      </c>
      <c r="C77" s="138" t="s">
        <v>17</v>
      </c>
      <c r="D77" s="60">
        <f>D78</f>
        <v>1387.49</v>
      </c>
      <c r="E77" s="73" t="s">
        <v>123</v>
      </c>
      <c r="F77" s="65" t="s">
        <v>123</v>
      </c>
      <c r="G77" s="74" t="s">
        <v>123</v>
      </c>
      <c r="H77" s="74" t="s">
        <v>123</v>
      </c>
      <c r="I77" s="60">
        <f>I78</f>
        <v>1387.49</v>
      </c>
    </row>
    <row r="78" spans="1:9" s="61" customFormat="1" x14ac:dyDescent="0.3">
      <c r="A78" s="187"/>
      <c r="B78" s="169"/>
      <c r="C78" s="139" t="s">
        <v>125</v>
      </c>
      <c r="D78" s="60">
        <f>D79</f>
        <v>1387.49</v>
      </c>
      <c r="E78" s="73" t="s">
        <v>123</v>
      </c>
      <c r="F78" s="65" t="s">
        <v>123</v>
      </c>
      <c r="G78" s="74" t="s">
        <v>123</v>
      </c>
      <c r="H78" s="74" t="s">
        <v>123</v>
      </c>
      <c r="I78" s="60">
        <f>I79</f>
        <v>1387.49</v>
      </c>
    </row>
    <row r="79" spans="1:9" s="61" customFormat="1" ht="18.75" customHeight="1" x14ac:dyDescent="0.3">
      <c r="A79" s="187"/>
      <c r="B79" s="169"/>
      <c r="C79" s="185" t="s">
        <v>135</v>
      </c>
      <c r="D79" s="181">
        <v>1387.49</v>
      </c>
      <c r="E79" s="181" t="s">
        <v>123</v>
      </c>
      <c r="F79" s="180" t="s">
        <v>123</v>
      </c>
      <c r="G79" s="180" t="s">
        <v>123</v>
      </c>
      <c r="H79" s="180" t="s">
        <v>123</v>
      </c>
      <c r="I79" s="181">
        <f>D79</f>
        <v>1387.49</v>
      </c>
    </row>
    <row r="80" spans="1:9" s="64" customFormat="1" ht="44.25" customHeight="1" x14ac:dyDescent="0.2">
      <c r="A80" s="137"/>
      <c r="B80" s="135" t="s">
        <v>196</v>
      </c>
      <c r="C80" s="183"/>
      <c r="D80" s="181"/>
      <c r="E80" s="181"/>
      <c r="F80" s="180"/>
      <c r="G80" s="180"/>
      <c r="H80" s="180"/>
      <c r="I80" s="181"/>
    </row>
    <row r="81" spans="1:9" s="61" customFormat="1" ht="18.75" hidden="1" customHeight="1" x14ac:dyDescent="0.3">
      <c r="A81" s="129"/>
      <c r="B81" s="130"/>
      <c r="C81" s="78" t="s">
        <v>20</v>
      </c>
      <c r="D81" s="66">
        <v>0</v>
      </c>
      <c r="E81" s="67">
        <v>0</v>
      </c>
      <c r="F81" s="67">
        <v>0</v>
      </c>
      <c r="G81" s="67">
        <v>0</v>
      </c>
      <c r="H81" s="67">
        <v>0</v>
      </c>
      <c r="I81" s="67">
        <v>0</v>
      </c>
    </row>
    <row r="82" spans="1:9" s="61" customFormat="1" ht="37.5" hidden="1" customHeight="1" x14ac:dyDescent="0.3">
      <c r="A82" s="129"/>
      <c r="B82" s="130"/>
      <c r="C82" s="58" t="s">
        <v>21</v>
      </c>
      <c r="D82" s="66">
        <v>0</v>
      </c>
      <c r="E82" s="67">
        <v>0</v>
      </c>
      <c r="F82" s="67">
        <v>0</v>
      </c>
      <c r="G82" s="67">
        <v>0</v>
      </c>
      <c r="H82" s="67">
        <v>0</v>
      </c>
      <c r="I82" s="67">
        <v>0</v>
      </c>
    </row>
    <row r="83" spans="1:9" s="38" customFormat="1" ht="18.75" customHeight="1" x14ac:dyDescent="0.3">
      <c r="A83" s="182" t="s">
        <v>45</v>
      </c>
      <c r="B83" s="183" t="s">
        <v>141</v>
      </c>
      <c r="C83" s="58" t="s">
        <v>17</v>
      </c>
      <c r="D83" s="60">
        <f>D84+D87+D90</f>
        <v>331604.31000000006</v>
      </c>
      <c r="E83" s="60">
        <f>E84+E87+E90</f>
        <v>299016.88</v>
      </c>
      <c r="F83" s="59">
        <f>F87+F90</f>
        <v>159332.5</v>
      </c>
      <c r="G83" s="59">
        <f>G87</f>
        <v>76875.7</v>
      </c>
      <c r="H83" s="59">
        <f>H87</f>
        <v>76875.7</v>
      </c>
      <c r="I83" s="60">
        <f>I84+I87+I90</f>
        <v>943705.09000000008</v>
      </c>
    </row>
    <row r="84" spans="1:9" s="38" customFormat="1" x14ac:dyDescent="0.3">
      <c r="A84" s="182"/>
      <c r="B84" s="183"/>
      <c r="C84" s="70" t="s">
        <v>134</v>
      </c>
      <c r="D84" s="60">
        <f>D85</f>
        <v>91302.6</v>
      </c>
      <c r="E84" s="60">
        <f>E85</f>
        <v>98940.800000000003</v>
      </c>
      <c r="F84" s="65" t="s">
        <v>123</v>
      </c>
      <c r="G84" s="74" t="s">
        <v>123</v>
      </c>
      <c r="H84" s="74" t="s">
        <v>123</v>
      </c>
      <c r="I84" s="60">
        <f>I85</f>
        <v>190243.40000000002</v>
      </c>
    </row>
    <row r="85" spans="1:9" s="38" customFormat="1" ht="18.75" customHeight="1" x14ac:dyDescent="0.3">
      <c r="A85" s="182"/>
      <c r="B85" s="183"/>
      <c r="C85" s="183" t="s">
        <v>135</v>
      </c>
      <c r="D85" s="181">
        <v>91302.6</v>
      </c>
      <c r="E85" s="181">
        <v>98940.800000000003</v>
      </c>
      <c r="F85" s="188" t="s">
        <v>123</v>
      </c>
      <c r="G85" s="188" t="s">
        <v>123</v>
      </c>
      <c r="H85" s="188" t="s">
        <v>123</v>
      </c>
      <c r="I85" s="181">
        <f>D85+E85</f>
        <v>190243.40000000002</v>
      </c>
    </row>
    <row r="86" spans="1:9" s="2" customFormat="1" ht="46.5" customHeight="1" x14ac:dyDescent="0.25">
      <c r="A86" s="182"/>
      <c r="B86" s="183"/>
      <c r="C86" s="183"/>
      <c r="D86" s="181"/>
      <c r="E86" s="181"/>
      <c r="F86" s="188"/>
      <c r="G86" s="188"/>
      <c r="H86" s="188"/>
      <c r="I86" s="181"/>
    </row>
    <row r="87" spans="1:9" s="69" customFormat="1" x14ac:dyDescent="0.3">
      <c r="A87" s="182"/>
      <c r="B87" s="183"/>
      <c r="C87" s="87" t="s">
        <v>125</v>
      </c>
      <c r="D87" s="60">
        <f t="shared" ref="D87:I87" si="11">D88</f>
        <v>237781.68</v>
      </c>
      <c r="E87" s="60">
        <f t="shared" si="11"/>
        <v>197301.98</v>
      </c>
      <c r="F87" s="59">
        <f t="shared" si="11"/>
        <v>158815.20000000001</v>
      </c>
      <c r="G87" s="59">
        <f t="shared" si="11"/>
        <v>76875.7</v>
      </c>
      <c r="H87" s="59">
        <f t="shared" si="11"/>
        <v>76875.7</v>
      </c>
      <c r="I87" s="60">
        <f t="shared" si="11"/>
        <v>747650.26</v>
      </c>
    </row>
    <row r="88" spans="1:9" s="69" customFormat="1" ht="18.75" customHeight="1" x14ac:dyDescent="0.3">
      <c r="A88" s="182"/>
      <c r="B88" s="183"/>
      <c r="C88" s="183" t="s">
        <v>135</v>
      </c>
      <c r="D88" s="181">
        <v>237781.68</v>
      </c>
      <c r="E88" s="181">
        <v>197301.98</v>
      </c>
      <c r="F88" s="180">
        <v>158815.20000000001</v>
      </c>
      <c r="G88" s="180">
        <v>76875.7</v>
      </c>
      <c r="H88" s="180">
        <v>76875.7</v>
      </c>
      <c r="I88" s="181">
        <f>D88+E88+F88+G88+H88</f>
        <v>747650.26</v>
      </c>
    </row>
    <row r="89" spans="1:9" ht="44.25" customHeight="1" x14ac:dyDescent="0.25">
      <c r="A89" s="182"/>
      <c r="B89" s="183"/>
      <c r="C89" s="183"/>
      <c r="D89" s="181"/>
      <c r="E89" s="181"/>
      <c r="F89" s="180"/>
      <c r="G89" s="180"/>
      <c r="H89" s="180"/>
      <c r="I89" s="181"/>
    </row>
    <row r="90" spans="1:9" s="61" customFormat="1" x14ac:dyDescent="0.3">
      <c r="A90" s="182"/>
      <c r="B90" s="183"/>
      <c r="C90" s="78" t="s">
        <v>20</v>
      </c>
      <c r="D90" s="60">
        <v>2520.0300000000002</v>
      </c>
      <c r="E90" s="60">
        <v>2774.1</v>
      </c>
      <c r="F90" s="65">
        <v>517.29999999999995</v>
      </c>
      <c r="G90" s="74" t="s">
        <v>123</v>
      </c>
      <c r="H90" s="74" t="s">
        <v>123</v>
      </c>
      <c r="I90" s="60">
        <f>D90+E90+F90</f>
        <v>5811.43</v>
      </c>
    </row>
    <row r="91" spans="1:9" s="61" customFormat="1" ht="37.5" hidden="1" x14ac:dyDescent="0.3">
      <c r="A91" s="182"/>
      <c r="B91" s="183"/>
      <c r="C91" s="58" t="s">
        <v>21</v>
      </c>
      <c r="D91" s="66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</row>
    <row r="92" spans="1:9" s="61" customFormat="1" ht="18.75" customHeight="1" x14ac:dyDescent="0.3">
      <c r="A92" s="182" t="s">
        <v>47</v>
      </c>
      <c r="B92" s="183" t="s">
        <v>142</v>
      </c>
      <c r="C92" s="58" t="s">
        <v>17</v>
      </c>
      <c r="D92" s="60">
        <f>D93+D96+D99</f>
        <v>495808.86000000004</v>
      </c>
      <c r="E92" s="60">
        <f>E93+E96+E99</f>
        <v>68116.13</v>
      </c>
      <c r="F92" s="59">
        <f>F96+F99</f>
        <v>28297.7</v>
      </c>
      <c r="G92" s="59">
        <f>G96+G99</f>
        <v>11267.4</v>
      </c>
      <c r="H92" s="59">
        <f>H96+H99</f>
        <v>11267.4</v>
      </c>
      <c r="I92" s="60">
        <f>I93+I96+I99</f>
        <v>614757.49</v>
      </c>
    </row>
    <row r="93" spans="1:9" s="61" customFormat="1" x14ac:dyDescent="0.3">
      <c r="A93" s="182"/>
      <c r="B93" s="183"/>
      <c r="C93" s="70" t="s">
        <v>134</v>
      </c>
      <c r="D93" s="60">
        <f>D94</f>
        <v>345426.2</v>
      </c>
      <c r="E93" s="60">
        <f>E94</f>
        <v>51072.2</v>
      </c>
      <c r="F93" s="65" t="s">
        <v>123</v>
      </c>
      <c r="G93" s="74" t="s">
        <v>123</v>
      </c>
      <c r="H93" s="74" t="s">
        <v>123</v>
      </c>
      <c r="I93" s="60">
        <f>I94</f>
        <v>396498.4</v>
      </c>
    </row>
    <row r="94" spans="1:9" s="61" customFormat="1" ht="18.75" customHeight="1" x14ac:dyDescent="0.3">
      <c r="A94" s="182"/>
      <c r="B94" s="183"/>
      <c r="C94" s="183" t="s">
        <v>135</v>
      </c>
      <c r="D94" s="181">
        <v>345426.2</v>
      </c>
      <c r="E94" s="181">
        <v>51072.2</v>
      </c>
      <c r="F94" s="180" t="s">
        <v>123</v>
      </c>
      <c r="G94" s="180" t="s">
        <v>123</v>
      </c>
      <c r="H94" s="180" t="s">
        <v>123</v>
      </c>
      <c r="I94" s="181">
        <f>D94+E94</f>
        <v>396498.4</v>
      </c>
    </row>
    <row r="95" spans="1:9" s="61" customFormat="1" ht="42.75" customHeight="1" x14ac:dyDescent="0.3">
      <c r="A95" s="182"/>
      <c r="B95" s="183"/>
      <c r="C95" s="183"/>
      <c r="D95" s="181"/>
      <c r="E95" s="181"/>
      <c r="F95" s="180"/>
      <c r="G95" s="180"/>
      <c r="H95" s="180"/>
      <c r="I95" s="181"/>
    </row>
    <row r="96" spans="1:9" s="61" customFormat="1" x14ac:dyDescent="0.3">
      <c r="A96" s="182"/>
      <c r="B96" s="183"/>
      <c r="C96" s="87" t="s">
        <v>125</v>
      </c>
      <c r="D96" s="60">
        <f t="shared" ref="D96:I96" si="12">D97</f>
        <v>123556.6</v>
      </c>
      <c r="E96" s="60">
        <f t="shared" si="12"/>
        <v>16262.8</v>
      </c>
      <c r="F96" s="59">
        <f t="shared" si="12"/>
        <v>27666.2</v>
      </c>
      <c r="G96" s="59">
        <f t="shared" si="12"/>
        <v>10704</v>
      </c>
      <c r="H96" s="59">
        <f t="shared" si="12"/>
        <v>10704</v>
      </c>
      <c r="I96" s="60">
        <f t="shared" si="12"/>
        <v>188893.6</v>
      </c>
    </row>
    <row r="97" spans="1:9" s="61" customFormat="1" ht="18.75" customHeight="1" x14ac:dyDescent="0.3">
      <c r="A97" s="182"/>
      <c r="B97" s="183"/>
      <c r="C97" s="183" t="s">
        <v>135</v>
      </c>
      <c r="D97" s="181">
        <v>123556.6</v>
      </c>
      <c r="E97" s="181">
        <v>16262.8</v>
      </c>
      <c r="F97" s="180">
        <v>27666.2</v>
      </c>
      <c r="G97" s="180">
        <v>10704</v>
      </c>
      <c r="H97" s="180">
        <v>10704</v>
      </c>
      <c r="I97" s="181">
        <f>D97+E97+F97+G97+H97</f>
        <v>188893.6</v>
      </c>
    </row>
    <row r="98" spans="1:9" s="61" customFormat="1" ht="42" customHeight="1" x14ac:dyDescent="0.3">
      <c r="A98" s="182"/>
      <c r="B98" s="183"/>
      <c r="C98" s="183"/>
      <c r="D98" s="181"/>
      <c r="E98" s="181"/>
      <c r="F98" s="180"/>
      <c r="G98" s="180"/>
      <c r="H98" s="180"/>
      <c r="I98" s="181"/>
    </row>
    <row r="99" spans="1:9" s="61" customFormat="1" x14ac:dyDescent="0.3">
      <c r="A99" s="182"/>
      <c r="B99" s="183"/>
      <c r="C99" s="78" t="s">
        <v>143</v>
      </c>
      <c r="D99" s="60">
        <v>26826.06</v>
      </c>
      <c r="E99" s="60">
        <v>781.13</v>
      </c>
      <c r="F99" s="59">
        <v>631.5</v>
      </c>
      <c r="G99" s="71">
        <v>563.4</v>
      </c>
      <c r="H99" s="71">
        <v>563.4</v>
      </c>
      <c r="I99" s="60">
        <f>D99+E99+F99+G99+H99</f>
        <v>29365.490000000005</v>
      </c>
    </row>
    <row r="100" spans="1:9" s="69" customFormat="1" ht="29.25" hidden="1" customHeight="1" x14ac:dyDescent="0.3">
      <c r="A100" s="189" t="s">
        <v>47</v>
      </c>
      <c r="B100" s="190" t="s">
        <v>144</v>
      </c>
      <c r="C100" s="88" t="s">
        <v>17</v>
      </c>
      <c r="D100" s="66">
        <v>447064.6</v>
      </c>
      <c r="E100" s="67">
        <v>0</v>
      </c>
      <c r="F100" s="67">
        <v>0</v>
      </c>
      <c r="G100" s="67">
        <v>0</v>
      </c>
      <c r="H100" s="67">
        <v>0</v>
      </c>
      <c r="I100" s="67">
        <v>447064.6</v>
      </c>
    </row>
    <row r="101" spans="1:9" s="69" customFormat="1" hidden="1" x14ac:dyDescent="0.3">
      <c r="A101" s="189"/>
      <c r="B101" s="190"/>
      <c r="C101" s="88" t="s">
        <v>134</v>
      </c>
      <c r="D101" s="66">
        <v>318323.40000000002</v>
      </c>
      <c r="E101" s="67">
        <v>0</v>
      </c>
      <c r="F101" s="67">
        <v>0</v>
      </c>
      <c r="G101" s="67">
        <v>0</v>
      </c>
      <c r="H101" s="67">
        <v>0</v>
      </c>
      <c r="I101" s="67">
        <v>318323.40000000002</v>
      </c>
    </row>
    <row r="102" spans="1:9" s="69" customFormat="1" hidden="1" x14ac:dyDescent="0.3">
      <c r="A102" s="189"/>
      <c r="B102" s="190"/>
      <c r="C102" s="88" t="s">
        <v>145</v>
      </c>
      <c r="D102" s="66"/>
      <c r="E102" s="67"/>
      <c r="F102" s="67"/>
      <c r="G102" s="67"/>
      <c r="H102" s="67"/>
      <c r="I102" s="67"/>
    </row>
    <row r="103" spans="1:9" ht="37.5" hidden="1" x14ac:dyDescent="0.25">
      <c r="A103" s="189"/>
      <c r="B103" s="190"/>
      <c r="C103" s="88" t="s">
        <v>121</v>
      </c>
      <c r="D103" s="66">
        <v>318323.40000000002</v>
      </c>
      <c r="E103" s="67">
        <v>0</v>
      </c>
      <c r="F103" s="67">
        <v>0</v>
      </c>
      <c r="G103" s="67">
        <v>0</v>
      </c>
      <c r="H103" s="67">
        <v>0</v>
      </c>
      <c r="I103" s="67">
        <v>318323.40000000002</v>
      </c>
    </row>
    <row r="104" spans="1:9" s="69" customFormat="1" hidden="1" x14ac:dyDescent="0.3">
      <c r="A104" s="189"/>
      <c r="B104" s="190"/>
      <c r="C104" s="88" t="s">
        <v>125</v>
      </c>
      <c r="D104" s="66">
        <v>3215.4</v>
      </c>
      <c r="E104" s="67">
        <v>0</v>
      </c>
      <c r="F104" s="67">
        <v>0</v>
      </c>
      <c r="G104" s="67">
        <v>0</v>
      </c>
      <c r="H104" s="67">
        <v>0</v>
      </c>
      <c r="I104" s="67">
        <v>3215.4</v>
      </c>
    </row>
    <row r="105" spans="1:9" s="69" customFormat="1" hidden="1" x14ac:dyDescent="0.3">
      <c r="A105" s="189"/>
      <c r="B105" s="190"/>
      <c r="C105" s="88" t="s">
        <v>145</v>
      </c>
      <c r="D105" s="66"/>
      <c r="E105" s="67"/>
      <c r="F105" s="67"/>
      <c r="G105" s="67"/>
      <c r="H105" s="67"/>
      <c r="I105" s="67"/>
    </row>
    <row r="106" spans="1:9" ht="37.5" hidden="1" x14ac:dyDescent="0.25">
      <c r="A106" s="189"/>
      <c r="B106" s="190"/>
      <c r="C106" s="88" t="s">
        <v>121</v>
      </c>
      <c r="D106" s="66">
        <v>3215.4</v>
      </c>
      <c r="E106" s="67">
        <v>0</v>
      </c>
      <c r="F106" s="67">
        <v>0</v>
      </c>
      <c r="G106" s="67">
        <v>0</v>
      </c>
      <c r="H106" s="67">
        <v>0</v>
      </c>
      <c r="I106" s="67">
        <v>3215.4</v>
      </c>
    </row>
    <row r="107" spans="1:9" s="61" customFormat="1" hidden="1" x14ac:dyDescent="0.3">
      <c r="A107" s="189"/>
      <c r="B107" s="190"/>
      <c r="C107" s="88" t="s">
        <v>20</v>
      </c>
      <c r="D107" s="66">
        <v>125525.8</v>
      </c>
      <c r="E107" s="67">
        <v>0</v>
      </c>
      <c r="F107" s="67">
        <v>0</v>
      </c>
      <c r="G107" s="67">
        <v>0</v>
      </c>
      <c r="H107" s="67">
        <v>0</v>
      </c>
      <c r="I107" s="67">
        <v>125525.8</v>
      </c>
    </row>
    <row r="108" spans="1:9" s="38" customFormat="1" ht="37.5" hidden="1" x14ac:dyDescent="0.3">
      <c r="A108" s="189"/>
      <c r="B108" s="190"/>
      <c r="C108" s="88" t="s">
        <v>21</v>
      </c>
      <c r="D108" s="66">
        <v>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</row>
    <row r="109" spans="1:9" s="61" customFormat="1" ht="18.75" customHeight="1" x14ac:dyDescent="0.3">
      <c r="A109" s="171" t="s">
        <v>49</v>
      </c>
      <c r="B109" s="168" t="s">
        <v>146</v>
      </c>
      <c r="C109" s="58" t="s">
        <v>17</v>
      </c>
      <c r="D109" s="60">
        <f>D110+D115</f>
        <v>62546.7</v>
      </c>
      <c r="E109" s="60">
        <f>E110+E115+E120</f>
        <v>166932.20000000001</v>
      </c>
      <c r="F109" s="59">
        <f>F110+F115+F120</f>
        <v>3579495.9</v>
      </c>
      <c r="G109" s="59">
        <f>G110+G115+G120</f>
        <v>2245042.7000000002</v>
      </c>
      <c r="H109" s="59">
        <f>H110+H115+H120</f>
        <v>481045.5</v>
      </c>
      <c r="I109" s="60">
        <f>I110+I115+I120</f>
        <v>6535063</v>
      </c>
    </row>
    <row r="110" spans="1:9" s="61" customFormat="1" x14ac:dyDescent="0.3">
      <c r="A110" s="172"/>
      <c r="B110" s="169"/>
      <c r="C110" s="70" t="s">
        <v>134</v>
      </c>
      <c r="D110" s="60">
        <f>D112</f>
        <v>61921.1</v>
      </c>
      <c r="E110" s="60">
        <f>E112</f>
        <v>151459.37</v>
      </c>
      <c r="F110" s="59">
        <f>F112+F114</f>
        <v>3505961.8</v>
      </c>
      <c r="G110" s="59">
        <f>G112+G114</f>
        <v>2211494.1</v>
      </c>
      <c r="H110" s="59">
        <f>H112+H114</f>
        <v>460297.6</v>
      </c>
      <c r="I110" s="60">
        <f>I112+I114</f>
        <v>6391133.9700000007</v>
      </c>
    </row>
    <row r="111" spans="1:9" s="61" customFormat="1" x14ac:dyDescent="0.3">
      <c r="A111" s="172"/>
      <c r="B111" s="169"/>
      <c r="C111" s="70" t="s">
        <v>120</v>
      </c>
      <c r="D111" s="60"/>
      <c r="E111" s="60"/>
      <c r="F111" s="59"/>
      <c r="G111" s="59"/>
      <c r="H111" s="89"/>
      <c r="I111" s="60"/>
    </row>
    <row r="112" spans="1:9" s="61" customFormat="1" ht="18.75" customHeight="1" x14ac:dyDescent="0.3">
      <c r="A112" s="172"/>
      <c r="B112" s="169"/>
      <c r="C112" s="183" t="s">
        <v>121</v>
      </c>
      <c r="D112" s="181">
        <v>61921.1</v>
      </c>
      <c r="E112" s="181">
        <v>151459.37</v>
      </c>
      <c r="F112" s="180">
        <v>3063991.8</v>
      </c>
      <c r="G112" s="180">
        <v>2059643.7</v>
      </c>
      <c r="H112" s="180">
        <v>222710.39999999999</v>
      </c>
      <c r="I112" s="181">
        <f>D112+E112+F112+G112+H112</f>
        <v>5559726.3700000001</v>
      </c>
    </row>
    <row r="113" spans="1:9" s="64" customFormat="1" ht="25.5" customHeight="1" x14ac:dyDescent="0.2">
      <c r="A113" s="172"/>
      <c r="B113" s="169"/>
      <c r="C113" s="183"/>
      <c r="D113" s="181"/>
      <c r="E113" s="181"/>
      <c r="F113" s="180"/>
      <c r="G113" s="180"/>
      <c r="H113" s="180"/>
      <c r="I113" s="181"/>
    </row>
    <row r="114" spans="1:9" s="64" customFormat="1" ht="76.7" customHeight="1" x14ac:dyDescent="0.2">
      <c r="A114" s="172"/>
      <c r="B114" s="169"/>
      <c r="C114" s="58" t="s">
        <v>122</v>
      </c>
      <c r="D114" s="60" t="s">
        <v>123</v>
      </c>
      <c r="E114" s="60" t="s">
        <v>123</v>
      </c>
      <c r="F114" s="59">
        <v>441970</v>
      </c>
      <c r="G114" s="71">
        <v>151850.4</v>
      </c>
      <c r="H114" s="71">
        <v>237587.20000000001</v>
      </c>
      <c r="I114" s="60">
        <f>F114+G114+H114</f>
        <v>831407.60000000009</v>
      </c>
    </row>
    <row r="115" spans="1:9" s="61" customFormat="1" x14ac:dyDescent="0.3">
      <c r="A115" s="172"/>
      <c r="B115" s="169"/>
      <c r="C115" s="125" t="s">
        <v>125</v>
      </c>
      <c r="D115" s="60">
        <f>D117</f>
        <v>625.6</v>
      </c>
      <c r="E115" s="60">
        <f>E117</f>
        <v>15330.23</v>
      </c>
      <c r="F115" s="59">
        <f>F117+F119</f>
        <v>70434.7</v>
      </c>
      <c r="G115" s="59">
        <f>G117+G119</f>
        <v>30497.5</v>
      </c>
      <c r="H115" s="59">
        <f>H117+H119</f>
        <v>17414.900000000001</v>
      </c>
      <c r="I115" s="60">
        <f>I117+I119</f>
        <v>134302.93</v>
      </c>
    </row>
    <row r="116" spans="1:9" s="61" customFormat="1" x14ac:dyDescent="0.3">
      <c r="A116" s="172"/>
      <c r="B116" s="169"/>
      <c r="C116" s="87" t="s">
        <v>120</v>
      </c>
      <c r="D116" s="60"/>
      <c r="E116" s="60"/>
      <c r="F116" s="59"/>
      <c r="G116" s="59"/>
      <c r="H116" s="89"/>
      <c r="I116" s="60"/>
    </row>
    <row r="117" spans="1:9" s="61" customFormat="1" ht="18.75" customHeight="1" x14ac:dyDescent="0.3">
      <c r="A117" s="172"/>
      <c r="B117" s="169"/>
      <c r="C117" s="183" t="s">
        <v>121</v>
      </c>
      <c r="D117" s="181">
        <v>625.6</v>
      </c>
      <c r="E117" s="181">
        <v>15330.23</v>
      </c>
      <c r="F117" s="180">
        <v>65970.3</v>
      </c>
      <c r="G117" s="180">
        <v>20804.900000000001</v>
      </c>
      <c r="H117" s="180">
        <v>2249.6999999999998</v>
      </c>
      <c r="I117" s="181">
        <f>D117+E117+F117+G117+H117</f>
        <v>104980.73</v>
      </c>
    </row>
    <row r="118" spans="1:9" s="64" customFormat="1" ht="22.35" customHeight="1" x14ac:dyDescent="0.2">
      <c r="A118" s="173"/>
      <c r="B118" s="170"/>
      <c r="C118" s="183"/>
      <c r="D118" s="181"/>
      <c r="E118" s="181"/>
      <c r="F118" s="180"/>
      <c r="G118" s="180"/>
      <c r="H118" s="180"/>
      <c r="I118" s="181"/>
    </row>
    <row r="119" spans="1:9" s="64" customFormat="1" ht="75" customHeight="1" x14ac:dyDescent="0.2">
      <c r="A119" s="171"/>
      <c r="B119" s="168"/>
      <c r="C119" s="58" t="s">
        <v>122</v>
      </c>
      <c r="D119" s="60" t="s">
        <v>123</v>
      </c>
      <c r="E119" s="60" t="s">
        <v>123</v>
      </c>
      <c r="F119" s="59">
        <v>4464.3999999999996</v>
      </c>
      <c r="G119" s="71">
        <v>9692.6</v>
      </c>
      <c r="H119" s="71">
        <v>15165.2</v>
      </c>
      <c r="I119" s="60">
        <f>F119+G119+H119</f>
        <v>29322.2</v>
      </c>
    </row>
    <row r="120" spans="1:9" s="61" customFormat="1" x14ac:dyDescent="0.3">
      <c r="A120" s="173"/>
      <c r="B120" s="170"/>
      <c r="C120" s="78" t="s">
        <v>20</v>
      </c>
      <c r="D120" s="73" t="s">
        <v>123</v>
      </c>
      <c r="E120" s="181">
        <v>142.6</v>
      </c>
      <c r="F120" s="59">
        <v>3099.4</v>
      </c>
      <c r="G120" s="71">
        <v>3051.1</v>
      </c>
      <c r="H120" s="71">
        <v>3333</v>
      </c>
      <c r="I120" s="181">
        <f>E120+F120+G120+H120</f>
        <v>9626.1</v>
      </c>
    </row>
    <row r="121" spans="1:9" s="61" customFormat="1" ht="37.5" hidden="1" customHeight="1" x14ac:dyDescent="0.3">
      <c r="A121" s="129"/>
      <c r="B121" s="130"/>
      <c r="C121" s="58" t="s">
        <v>21</v>
      </c>
      <c r="D121" s="66">
        <v>0</v>
      </c>
      <c r="E121" s="181">
        <v>0</v>
      </c>
      <c r="F121" s="66">
        <v>0</v>
      </c>
      <c r="G121" s="66">
        <v>0</v>
      </c>
      <c r="H121" s="66">
        <v>0</v>
      </c>
      <c r="I121" s="181">
        <v>0</v>
      </c>
    </row>
    <row r="122" spans="1:9" s="61" customFormat="1" ht="18.75" customHeight="1" x14ac:dyDescent="0.3">
      <c r="A122" s="182" t="s">
        <v>51</v>
      </c>
      <c r="B122" s="184" t="s">
        <v>147</v>
      </c>
      <c r="C122" s="58" t="s">
        <v>17</v>
      </c>
      <c r="D122" s="60">
        <f>D123+D126+D129+D130</f>
        <v>104832.71999999999</v>
      </c>
      <c r="E122" s="60">
        <f>E123+E126+E129</f>
        <v>240842.19999999998</v>
      </c>
      <c r="F122" s="59">
        <f>F123+F126+F129</f>
        <v>35953.599999999999</v>
      </c>
      <c r="G122" s="59">
        <f>G123+G126+G129</f>
        <v>32766.9</v>
      </c>
      <c r="H122" s="59">
        <f>H123+H126+H129</f>
        <v>54581.4</v>
      </c>
      <c r="I122" s="60">
        <f>I123+I126+I129+I130</f>
        <v>468976.82</v>
      </c>
    </row>
    <row r="123" spans="1:9" s="61" customFormat="1" x14ac:dyDescent="0.3">
      <c r="A123" s="182"/>
      <c r="B123" s="184"/>
      <c r="C123" s="70" t="s">
        <v>18</v>
      </c>
      <c r="D123" s="60">
        <f t="shared" ref="D123:I123" si="13">D124</f>
        <v>88585.5</v>
      </c>
      <c r="E123" s="60">
        <f t="shared" si="13"/>
        <v>230882.1</v>
      </c>
      <c r="F123" s="59">
        <f t="shared" si="13"/>
        <v>35441.599999999999</v>
      </c>
      <c r="G123" s="59">
        <f t="shared" si="13"/>
        <v>32297.9</v>
      </c>
      <c r="H123" s="59">
        <f t="shared" si="13"/>
        <v>53859.9</v>
      </c>
      <c r="I123" s="60">
        <f t="shared" si="13"/>
        <v>441067</v>
      </c>
    </row>
    <row r="124" spans="1:9" s="61" customFormat="1" ht="18.75" customHeight="1" x14ac:dyDescent="0.3">
      <c r="A124" s="182"/>
      <c r="B124" s="184"/>
      <c r="C124" s="183" t="s">
        <v>135</v>
      </c>
      <c r="D124" s="181">
        <v>88585.5</v>
      </c>
      <c r="E124" s="181">
        <v>230882.1</v>
      </c>
      <c r="F124" s="180">
        <v>35441.599999999999</v>
      </c>
      <c r="G124" s="180">
        <v>32297.9</v>
      </c>
      <c r="H124" s="180">
        <v>53859.9</v>
      </c>
      <c r="I124" s="181">
        <f>D124+E124+F124+G124+H124</f>
        <v>441067</v>
      </c>
    </row>
    <row r="125" spans="1:9" s="64" customFormat="1" ht="44.25" customHeight="1" x14ac:dyDescent="0.2">
      <c r="A125" s="182"/>
      <c r="B125" s="184"/>
      <c r="C125" s="183"/>
      <c r="D125" s="181"/>
      <c r="E125" s="181"/>
      <c r="F125" s="180"/>
      <c r="G125" s="180"/>
      <c r="H125" s="180"/>
      <c r="I125" s="181"/>
    </row>
    <row r="126" spans="1:9" s="61" customFormat="1" x14ac:dyDescent="0.3">
      <c r="A126" s="182"/>
      <c r="B126" s="184"/>
      <c r="C126" s="87" t="s">
        <v>125</v>
      </c>
      <c r="D126" s="60">
        <f t="shared" ref="D126:I126" si="14">D127</f>
        <v>13322.9</v>
      </c>
      <c r="E126" s="60">
        <f t="shared" si="14"/>
        <v>9677.2999999999993</v>
      </c>
      <c r="F126" s="59">
        <f t="shared" si="14"/>
        <v>358.7</v>
      </c>
      <c r="G126" s="59">
        <f t="shared" si="14"/>
        <v>326.7</v>
      </c>
      <c r="H126" s="59">
        <f t="shared" si="14"/>
        <v>544.29999999999995</v>
      </c>
      <c r="I126" s="60">
        <f t="shared" si="14"/>
        <v>24229.899999999998</v>
      </c>
    </row>
    <row r="127" spans="1:9" s="61" customFormat="1" ht="18.75" customHeight="1" x14ac:dyDescent="0.3">
      <c r="A127" s="182"/>
      <c r="B127" s="184"/>
      <c r="C127" s="183" t="s">
        <v>135</v>
      </c>
      <c r="D127" s="181">
        <v>13322.9</v>
      </c>
      <c r="E127" s="181">
        <v>9677.2999999999993</v>
      </c>
      <c r="F127" s="180">
        <v>358.7</v>
      </c>
      <c r="G127" s="180">
        <v>326.7</v>
      </c>
      <c r="H127" s="180">
        <v>544.29999999999995</v>
      </c>
      <c r="I127" s="181">
        <f>D127+E127+F127+G127+H127</f>
        <v>24229.899999999998</v>
      </c>
    </row>
    <row r="128" spans="1:9" s="64" customFormat="1" ht="43.5" customHeight="1" x14ac:dyDescent="0.2">
      <c r="A128" s="182"/>
      <c r="B128" s="184"/>
      <c r="C128" s="183"/>
      <c r="D128" s="181"/>
      <c r="E128" s="181"/>
      <c r="F128" s="180"/>
      <c r="G128" s="180"/>
      <c r="H128" s="180"/>
      <c r="I128" s="181"/>
    </row>
    <row r="129" spans="1:9" s="61" customFormat="1" x14ac:dyDescent="0.3">
      <c r="A129" s="182"/>
      <c r="B129" s="184"/>
      <c r="C129" s="78" t="s">
        <v>20</v>
      </c>
      <c r="D129" s="60">
        <v>1473.7</v>
      </c>
      <c r="E129" s="60">
        <v>282.8</v>
      </c>
      <c r="F129" s="59">
        <v>153.30000000000001</v>
      </c>
      <c r="G129" s="71">
        <v>142.30000000000001</v>
      </c>
      <c r="H129" s="71">
        <v>177.2</v>
      </c>
      <c r="I129" s="60">
        <f>D129+E129+F129+G129+H129</f>
        <v>2229.2999999999997</v>
      </c>
    </row>
    <row r="130" spans="1:9" s="61" customFormat="1" ht="18.75" customHeight="1" x14ac:dyDescent="0.3">
      <c r="A130" s="182"/>
      <c r="B130" s="184"/>
      <c r="C130" s="58" t="s">
        <v>132</v>
      </c>
      <c r="D130" s="60">
        <v>1450.62</v>
      </c>
      <c r="E130" s="73" t="s">
        <v>123</v>
      </c>
      <c r="F130" s="65" t="s">
        <v>123</v>
      </c>
      <c r="G130" s="74" t="s">
        <v>123</v>
      </c>
      <c r="H130" s="74" t="s">
        <v>123</v>
      </c>
      <c r="I130" s="60">
        <f>D130</f>
        <v>1450.62</v>
      </c>
    </row>
    <row r="131" spans="1:9" s="61" customFormat="1" ht="18.75" customHeight="1" x14ac:dyDescent="0.3">
      <c r="A131" s="171" t="s">
        <v>53</v>
      </c>
      <c r="B131" s="168" t="s">
        <v>148</v>
      </c>
      <c r="C131" s="58" t="s">
        <v>17</v>
      </c>
      <c r="D131" s="60">
        <f t="shared" ref="D131:I131" si="15">D132+D135</f>
        <v>168267.78</v>
      </c>
      <c r="E131" s="60">
        <f t="shared" si="15"/>
        <v>202955</v>
      </c>
      <c r="F131" s="59">
        <f t="shared" si="15"/>
        <v>103018.09999999999</v>
      </c>
      <c r="G131" s="59">
        <f t="shared" si="15"/>
        <v>163266.30000000002</v>
      </c>
      <c r="H131" s="59">
        <f t="shared" si="15"/>
        <v>91794.900000000009</v>
      </c>
      <c r="I131" s="60">
        <f t="shared" si="15"/>
        <v>729302.08000000007</v>
      </c>
    </row>
    <row r="132" spans="1:9" s="61" customFormat="1" x14ac:dyDescent="0.3">
      <c r="A132" s="171"/>
      <c r="B132" s="168"/>
      <c r="C132" s="70" t="s">
        <v>18</v>
      </c>
      <c r="D132" s="60">
        <f t="shared" ref="D132:I132" si="16">D133</f>
        <v>166584.95999999999</v>
      </c>
      <c r="E132" s="60">
        <f t="shared" si="16"/>
        <v>195876.4</v>
      </c>
      <c r="F132" s="59">
        <f t="shared" si="16"/>
        <v>101987.9</v>
      </c>
      <c r="G132" s="59">
        <f t="shared" si="16"/>
        <v>161633.60000000001</v>
      </c>
      <c r="H132" s="59">
        <f t="shared" si="16"/>
        <v>90876.800000000003</v>
      </c>
      <c r="I132" s="60">
        <f t="shared" si="16"/>
        <v>716959.66</v>
      </c>
    </row>
    <row r="133" spans="1:9" s="61" customFormat="1" ht="18.75" customHeight="1" x14ac:dyDescent="0.3">
      <c r="A133" s="171"/>
      <c r="B133" s="168"/>
      <c r="C133" s="183" t="s">
        <v>135</v>
      </c>
      <c r="D133" s="181">
        <v>166584.95999999999</v>
      </c>
      <c r="E133" s="181">
        <v>195876.4</v>
      </c>
      <c r="F133" s="180">
        <v>101987.9</v>
      </c>
      <c r="G133" s="180">
        <v>161633.60000000001</v>
      </c>
      <c r="H133" s="180">
        <v>90876.800000000003</v>
      </c>
      <c r="I133" s="181">
        <f>D133+E133+F133+G133+H133</f>
        <v>716959.66</v>
      </c>
    </row>
    <row r="134" spans="1:9" s="64" customFormat="1" ht="43.5" customHeight="1" x14ac:dyDescent="0.2">
      <c r="A134" s="171"/>
      <c r="B134" s="168"/>
      <c r="C134" s="183"/>
      <c r="D134" s="181"/>
      <c r="E134" s="181"/>
      <c r="F134" s="180"/>
      <c r="G134" s="180"/>
      <c r="H134" s="180"/>
      <c r="I134" s="181"/>
    </row>
    <row r="135" spans="1:9" s="61" customFormat="1" x14ac:dyDescent="0.3">
      <c r="A135" s="171"/>
      <c r="B135" s="168"/>
      <c r="C135" s="87" t="s">
        <v>125</v>
      </c>
      <c r="D135" s="60">
        <f t="shared" ref="D135:I135" si="17">D136</f>
        <v>1682.82</v>
      </c>
      <c r="E135" s="60">
        <f t="shared" si="17"/>
        <v>7078.6</v>
      </c>
      <c r="F135" s="59">
        <f t="shared" si="17"/>
        <v>1030.2</v>
      </c>
      <c r="G135" s="59">
        <f t="shared" si="17"/>
        <v>1632.7</v>
      </c>
      <c r="H135" s="59">
        <f t="shared" si="17"/>
        <v>918.1</v>
      </c>
      <c r="I135" s="60">
        <f t="shared" si="17"/>
        <v>12342.420000000002</v>
      </c>
    </row>
    <row r="136" spans="1:9" s="61" customFormat="1" ht="18.75" customHeight="1" x14ac:dyDescent="0.3">
      <c r="A136" s="171"/>
      <c r="B136" s="168"/>
      <c r="C136" s="183" t="s">
        <v>135</v>
      </c>
      <c r="D136" s="181">
        <v>1682.82</v>
      </c>
      <c r="E136" s="181">
        <v>7078.6</v>
      </c>
      <c r="F136" s="180">
        <v>1030.2</v>
      </c>
      <c r="G136" s="180">
        <v>1632.7</v>
      </c>
      <c r="H136" s="180">
        <v>918.1</v>
      </c>
      <c r="I136" s="181">
        <f>D136+E136+F136+G136+H136</f>
        <v>12342.420000000002</v>
      </c>
    </row>
    <row r="137" spans="1:9" s="64" customFormat="1" ht="40.5" customHeight="1" x14ac:dyDescent="0.2">
      <c r="A137" s="171"/>
      <c r="B137" s="168"/>
      <c r="C137" s="183"/>
      <c r="D137" s="181"/>
      <c r="E137" s="181"/>
      <c r="F137" s="180"/>
      <c r="G137" s="180"/>
      <c r="H137" s="180"/>
      <c r="I137" s="181"/>
    </row>
    <row r="138" spans="1:9" s="61" customFormat="1" hidden="1" x14ac:dyDescent="0.3">
      <c r="A138" s="171"/>
      <c r="B138" s="168"/>
      <c r="C138" s="58" t="s">
        <v>132</v>
      </c>
      <c r="D138" s="90" t="s">
        <v>123</v>
      </c>
      <c r="E138" s="91" t="s">
        <v>123</v>
      </c>
      <c r="F138" s="91" t="s">
        <v>123</v>
      </c>
      <c r="G138" s="91" t="s">
        <v>123</v>
      </c>
      <c r="H138" s="91" t="s">
        <v>123</v>
      </c>
      <c r="I138" s="91" t="s">
        <v>123</v>
      </c>
    </row>
    <row r="139" spans="1:9" s="61" customFormat="1" ht="66" customHeight="1" x14ac:dyDescent="0.3">
      <c r="A139" s="75" t="s">
        <v>55</v>
      </c>
      <c r="B139" s="76" t="s">
        <v>149</v>
      </c>
      <c r="C139" s="58" t="s">
        <v>121</v>
      </c>
      <c r="D139" s="68" t="s">
        <v>131</v>
      </c>
      <c r="E139" s="73" t="s">
        <v>123</v>
      </c>
      <c r="F139" s="65" t="s">
        <v>123</v>
      </c>
      <c r="G139" s="65" t="s">
        <v>123</v>
      </c>
      <c r="H139" s="65" t="s">
        <v>123</v>
      </c>
      <c r="I139" s="68" t="s">
        <v>131</v>
      </c>
    </row>
    <row r="140" spans="1:9" s="61" customFormat="1" ht="27.75" customHeight="1" x14ac:dyDescent="0.3">
      <c r="A140" s="171" t="s">
        <v>150</v>
      </c>
      <c r="B140" s="168" t="s">
        <v>151</v>
      </c>
      <c r="C140" s="58" t="s">
        <v>17</v>
      </c>
      <c r="D140" s="73" t="s">
        <v>123</v>
      </c>
      <c r="E140" s="73" t="s">
        <v>123</v>
      </c>
      <c r="F140" s="65" t="s">
        <v>123</v>
      </c>
      <c r="G140" s="71">
        <f>G141+G144</f>
        <v>79694.8</v>
      </c>
      <c r="H140" s="71">
        <f>H141+H144</f>
        <v>355795.5</v>
      </c>
      <c r="I140" s="60">
        <f>I141+I144</f>
        <v>435490.3</v>
      </c>
    </row>
    <row r="141" spans="1:9" s="61" customFormat="1" ht="27.75" customHeight="1" x14ac:dyDescent="0.3">
      <c r="A141" s="172"/>
      <c r="B141" s="169"/>
      <c r="C141" s="70" t="s">
        <v>18</v>
      </c>
      <c r="D141" s="73" t="s">
        <v>123</v>
      </c>
      <c r="E141" s="73" t="s">
        <v>123</v>
      </c>
      <c r="F141" s="65" t="s">
        <v>123</v>
      </c>
      <c r="G141" s="71">
        <f>G142</f>
        <v>78897.8</v>
      </c>
      <c r="H141" s="71">
        <f>H142</f>
        <v>352237.5</v>
      </c>
      <c r="I141" s="60">
        <f>I142</f>
        <v>431135.3</v>
      </c>
    </row>
    <row r="142" spans="1:9" s="61" customFormat="1" ht="36.75" customHeight="1" x14ac:dyDescent="0.3">
      <c r="A142" s="172"/>
      <c r="B142" s="169"/>
      <c r="C142" s="183" t="s">
        <v>135</v>
      </c>
      <c r="D142" s="191" t="s">
        <v>123</v>
      </c>
      <c r="E142" s="191" t="s">
        <v>123</v>
      </c>
      <c r="F142" s="192" t="s">
        <v>123</v>
      </c>
      <c r="G142" s="180">
        <v>78897.8</v>
      </c>
      <c r="H142" s="180">
        <v>352237.5</v>
      </c>
      <c r="I142" s="181">
        <f>G142+H142</f>
        <v>431135.3</v>
      </c>
    </row>
    <row r="143" spans="1:9" s="61" customFormat="1" ht="26.25" customHeight="1" x14ac:dyDescent="0.3">
      <c r="A143" s="173"/>
      <c r="B143" s="170"/>
      <c r="C143" s="183"/>
      <c r="D143" s="191"/>
      <c r="E143" s="191"/>
      <c r="F143" s="192"/>
      <c r="G143" s="180"/>
      <c r="H143" s="180"/>
      <c r="I143" s="181"/>
    </row>
    <row r="144" spans="1:9" s="61" customFormat="1" ht="26.25" customHeight="1" x14ac:dyDescent="0.3">
      <c r="A144" s="171"/>
      <c r="B144" s="168"/>
      <c r="C144" s="87" t="s">
        <v>125</v>
      </c>
      <c r="D144" s="68" t="s">
        <v>123</v>
      </c>
      <c r="E144" s="68" t="s">
        <v>123</v>
      </c>
      <c r="F144" s="62" t="s">
        <v>123</v>
      </c>
      <c r="G144" s="71">
        <f>G145</f>
        <v>797</v>
      </c>
      <c r="H144" s="71">
        <f>H145</f>
        <v>3558</v>
      </c>
      <c r="I144" s="60">
        <f>I145</f>
        <v>4355</v>
      </c>
    </row>
    <row r="145" spans="1:9" s="61" customFormat="1" ht="58.5" customHeight="1" x14ac:dyDescent="0.3">
      <c r="A145" s="173"/>
      <c r="B145" s="170"/>
      <c r="C145" s="58" t="s">
        <v>135</v>
      </c>
      <c r="D145" s="68" t="s">
        <v>123</v>
      </c>
      <c r="E145" s="68" t="s">
        <v>123</v>
      </c>
      <c r="F145" s="62" t="s">
        <v>123</v>
      </c>
      <c r="G145" s="71">
        <v>797</v>
      </c>
      <c r="H145" s="71">
        <v>3558</v>
      </c>
      <c r="I145" s="60">
        <f>G145+H145</f>
        <v>4355</v>
      </c>
    </row>
    <row r="146" spans="1:9" s="61" customFormat="1" ht="18.75" customHeight="1" x14ac:dyDescent="0.3">
      <c r="A146" s="182" t="s">
        <v>57</v>
      </c>
      <c r="B146" s="184" t="s">
        <v>152</v>
      </c>
      <c r="C146" s="58" t="s">
        <v>17</v>
      </c>
      <c r="D146" s="60">
        <f>D147+D152</f>
        <v>1142089.2500000002</v>
      </c>
      <c r="E146" s="60">
        <f>E147+E152+E158</f>
        <v>1306451.2000000002</v>
      </c>
      <c r="F146" s="59">
        <f>F147+F152+F158</f>
        <v>1556542.1</v>
      </c>
      <c r="G146" s="59">
        <f>G147+G152</f>
        <v>1350399.7999999998</v>
      </c>
      <c r="H146" s="59">
        <f>H147+H152</f>
        <v>1253980.2</v>
      </c>
      <c r="I146" s="60">
        <f>I147+I152+I158</f>
        <v>6609462.5499999989</v>
      </c>
    </row>
    <row r="147" spans="1:9" s="61" customFormat="1" x14ac:dyDescent="0.3">
      <c r="A147" s="182"/>
      <c r="B147" s="184"/>
      <c r="C147" s="70" t="s">
        <v>134</v>
      </c>
      <c r="D147" s="60">
        <f t="shared" ref="D147:I147" si="18">D148</f>
        <v>29685.22</v>
      </c>
      <c r="E147" s="60">
        <f t="shared" si="18"/>
        <v>45143.95</v>
      </c>
      <c r="F147" s="59">
        <f t="shared" si="18"/>
        <v>13869.8</v>
      </c>
      <c r="G147" s="59">
        <f t="shared" si="18"/>
        <v>17731.900000000001</v>
      </c>
      <c r="H147" s="59">
        <f t="shared" si="18"/>
        <v>12535.16</v>
      </c>
      <c r="I147" s="60">
        <f t="shared" si="18"/>
        <v>118966.03</v>
      </c>
    </row>
    <row r="148" spans="1:9" s="61" customFormat="1" ht="18.75" customHeight="1" x14ac:dyDescent="0.3">
      <c r="A148" s="182"/>
      <c r="B148" s="184"/>
      <c r="C148" s="183" t="s">
        <v>135</v>
      </c>
      <c r="D148" s="181">
        <f>D161+D193</f>
        <v>29685.22</v>
      </c>
      <c r="E148" s="181">
        <f>E161+E187</f>
        <v>45143.95</v>
      </c>
      <c r="F148" s="180">
        <f>F161+F175+F200</f>
        <v>13869.8</v>
      </c>
      <c r="G148" s="180">
        <f>G161+G187+G175+G193</f>
        <v>17731.900000000001</v>
      </c>
      <c r="H148" s="180">
        <f>H161+H187+H175+H200</f>
        <v>12535.16</v>
      </c>
      <c r="I148" s="181">
        <f>D148+E148+F148+G148+H148</f>
        <v>118966.03</v>
      </c>
    </row>
    <row r="149" spans="1:9" s="64" customFormat="1" ht="41.25" customHeight="1" x14ac:dyDescent="0.2">
      <c r="A149" s="182"/>
      <c r="B149" s="184"/>
      <c r="C149" s="183"/>
      <c r="D149" s="181"/>
      <c r="E149" s="181"/>
      <c r="F149" s="180"/>
      <c r="G149" s="180"/>
      <c r="H149" s="180"/>
      <c r="I149" s="181"/>
    </row>
    <row r="150" spans="1:9" s="64" customFormat="1" ht="37.5" hidden="1" x14ac:dyDescent="0.2">
      <c r="A150" s="182"/>
      <c r="B150" s="184"/>
      <c r="C150" s="78" t="s">
        <v>126</v>
      </c>
      <c r="D150" s="66">
        <v>0</v>
      </c>
      <c r="E150" s="66">
        <v>0</v>
      </c>
      <c r="F150" s="66">
        <v>0</v>
      </c>
      <c r="G150" s="66">
        <v>0</v>
      </c>
      <c r="H150" s="66">
        <v>0</v>
      </c>
      <c r="I150" s="67">
        <v>0</v>
      </c>
    </row>
    <row r="151" spans="1:9" s="64" customFormat="1" ht="56.25" hidden="1" x14ac:dyDescent="0.2">
      <c r="A151" s="182"/>
      <c r="B151" s="184"/>
      <c r="C151" s="58" t="s">
        <v>129</v>
      </c>
      <c r="D151" s="66">
        <v>0</v>
      </c>
      <c r="E151" s="66">
        <v>0</v>
      </c>
      <c r="F151" s="66">
        <v>0</v>
      </c>
      <c r="G151" s="66">
        <v>0</v>
      </c>
      <c r="H151" s="66">
        <v>0</v>
      </c>
      <c r="I151" s="67">
        <v>0</v>
      </c>
    </row>
    <row r="152" spans="1:9" s="69" customFormat="1" x14ac:dyDescent="0.3">
      <c r="A152" s="182"/>
      <c r="B152" s="184"/>
      <c r="C152" s="58" t="s">
        <v>125</v>
      </c>
      <c r="D152" s="60">
        <f t="shared" ref="D152:I152" si="19">D154+D155</f>
        <v>1112404.0300000003</v>
      </c>
      <c r="E152" s="60">
        <f t="shared" si="19"/>
        <v>1258323.1500000001</v>
      </c>
      <c r="F152" s="59">
        <f t="shared" si="19"/>
        <v>1539702.3</v>
      </c>
      <c r="G152" s="59">
        <f t="shared" si="19"/>
        <v>1332667.8999999999</v>
      </c>
      <c r="H152" s="59">
        <f t="shared" si="19"/>
        <v>1241445.04</v>
      </c>
      <c r="I152" s="60">
        <f t="shared" si="19"/>
        <v>6484542.419999999</v>
      </c>
    </row>
    <row r="153" spans="1:9" s="69" customFormat="1" x14ac:dyDescent="0.3">
      <c r="A153" s="182"/>
      <c r="B153" s="184"/>
      <c r="C153" s="58" t="s">
        <v>120</v>
      </c>
      <c r="D153" s="68"/>
      <c r="E153" s="68"/>
      <c r="F153" s="62"/>
      <c r="G153" s="72"/>
      <c r="H153" s="72"/>
      <c r="I153" s="68"/>
    </row>
    <row r="154" spans="1:9" ht="37.5" x14ac:dyDescent="0.25">
      <c r="A154" s="182"/>
      <c r="B154" s="184"/>
      <c r="C154" s="58" t="s">
        <v>121</v>
      </c>
      <c r="D154" s="60">
        <f>D164+D171+D181+D189+D196</f>
        <v>1050391.9300000002</v>
      </c>
      <c r="E154" s="60">
        <f>E164+E171+E181+E189</f>
        <v>1181555.1500000001</v>
      </c>
      <c r="F154" s="59">
        <f>F164+F171+F177+F181+F202</f>
        <v>1450290.3</v>
      </c>
      <c r="G154" s="59">
        <f>G164+G171+G177+G181+G189+G196</f>
        <v>1243858.8999999999</v>
      </c>
      <c r="H154" s="59">
        <f>H164+H171+H181+H189+H177+H202</f>
        <v>1152862.04</v>
      </c>
      <c r="I154" s="60">
        <f>D154+E154+F154+G154+H154</f>
        <v>6078958.3199999994</v>
      </c>
    </row>
    <row r="155" spans="1:9" ht="37.5" x14ac:dyDescent="0.25">
      <c r="A155" s="182"/>
      <c r="B155" s="184"/>
      <c r="C155" s="58" t="s">
        <v>126</v>
      </c>
      <c r="D155" s="60">
        <f>D182</f>
        <v>62012.1</v>
      </c>
      <c r="E155" s="60">
        <f>E182</f>
        <v>76768</v>
      </c>
      <c r="F155" s="59">
        <f>F182</f>
        <v>89412</v>
      </c>
      <c r="G155" s="59">
        <f>G182</f>
        <v>88809</v>
      </c>
      <c r="H155" s="59">
        <f>H182</f>
        <v>88583</v>
      </c>
      <c r="I155" s="60">
        <f>D155+E155+F155+G155+H155</f>
        <v>405584.1</v>
      </c>
    </row>
    <row r="156" spans="1:9" ht="56.25" hidden="1" x14ac:dyDescent="0.25">
      <c r="A156" s="182"/>
      <c r="B156" s="184"/>
      <c r="C156" s="58" t="s">
        <v>129</v>
      </c>
      <c r="D156" s="66">
        <v>0</v>
      </c>
      <c r="E156" s="66">
        <v>0</v>
      </c>
      <c r="F156" s="66">
        <v>0</v>
      </c>
      <c r="G156" s="66">
        <v>0</v>
      </c>
      <c r="H156" s="66">
        <v>0</v>
      </c>
      <c r="I156" s="66">
        <v>0</v>
      </c>
    </row>
    <row r="157" spans="1:9" s="61" customFormat="1" hidden="1" x14ac:dyDescent="0.3">
      <c r="A157" s="182"/>
      <c r="B157" s="184"/>
      <c r="C157" s="58" t="s">
        <v>20</v>
      </c>
      <c r="D157" s="66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</row>
    <row r="158" spans="1:9" s="69" customFormat="1" ht="37.5" x14ac:dyDescent="0.3">
      <c r="A158" s="182"/>
      <c r="B158" s="184"/>
      <c r="C158" s="58" t="s">
        <v>21</v>
      </c>
      <c r="D158" s="60" t="s">
        <v>123</v>
      </c>
      <c r="E158" s="60">
        <f>E168</f>
        <v>2984.1</v>
      </c>
      <c r="F158" s="59">
        <f>F168</f>
        <v>2970</v>
      </c>
      <c r="G158" s="71" t="s">
        <v>123</v>
      </c>
      <c r="H158" s="71" t="s">
        <v>123</v>
      </c>
      <c r="I158" s="60">
        <f>E158+F158</f>
        <v>5954.1</v>
      </c>
    </row>
    <row r="159" spans="1:9" s="69" customFormat="1" ht="18.75" customHeight="1" x14ac:dyDescent="0.3">
      <c r="A159" s="171" t="s">
        <v>59</v>
      </c>
      <c r="B159" s="168" t="s">
        <v>189</v>
      </c>
      <c r="C159" s="58" t="s">
        <v>17</v>
      </c>
      <c r="D159" s="60">
        <f>D160+D163</f>
        <v>749193.6</v>
      </c>
      <c r="E159" s="60">
        <f>E160+E163+E168</f>
        <v>900702.4</v>
      </c>
      <c r="F159" s="59">
        <f>F160+F163+F168</f>
        <v>540339.80000000005</v>
      </c>
      <c r="G159" s="59">
        <f>G160+G163</f>
        <v>534547.19999999995</v>
      </c>
      <c r="H159" s="59">
        <f>H160+H163</f>
        <v>536663.1</v>
      </c>
      <c r="I159" s="60">
        <f>I160+I163+I168</f>
        <v>3261446.1</v>
      </c>
    </row>
    <row r="160" spans="1:9" s="69" customFormat="1" ht="21.75" customHeight="1" x14ac:dyDescent="0.3">
      <c r="A160" s="171"/>
      <c r="B160" s="168"/>
      <c r="C160" s="70" t="s">
        <v>134</v>
      </c>
      <c r="D160" s="60">
        <f t="shared" ref="D160:I160" si="20">D161</f>
        <v>27080.98</v>
      </c>
      <c r="E160" s="60">
        <f t="shared" si="20"/>
        <v>34568.019999999997</v>
      </c>
      <c r="F160" s="59">
        <f t="shared" si="20"/>
        <v>6823</v>
      </c>
      <c r="G160" s="59">
        <f t="shared" si="20"/>
        <v>6747.7</v>
      </c>
      <c r="H160" s="59">
        <f t="shared" si="20"/>
        <v>6786.66</v>
      </c>
      <c r="I160" s="60">
        <f t="shared" si="20"/>
        <v>82006.36</v>
      </c>
    </row>
    <row r="161" spans="1:9" s="69" customFormat="1" ht="18.75" customHeight="1" x14ac:dyDescent="0.3">
      <c r="A161" s="171"/>
      <c r="B161" s="168"/>
      <c r="C161" s="183" t="s">
        <v>135</v>
      </c>
      <c r="D161" s="181">
        <v>27080.98</v>
      </c>
      <c r="E161" s="181">
        <v>34568.019999999997</v>
      </c>
      <c r="F161" s="180">
        <v>6823</v>
      </c>
      <c r="G161" s="180">
        <v>6747.7</v>
      </c>
      <c r="H161" s="180">
        <v>6786.66</v>
      </c>
      <c r="I161" s="181">
        <f>D161+E161+F161+G161+H161</f>
        <v>82006.36</v>
      </c>
    </row>
    <row r="162" spans="1:9" ht="42.75" customHeight="1" x14ac:dyDescent="0.25">
      <c r="A162" s="171"/>
      <c r="B162" s="168"/>
      <c r="C162" s="183"/>
      <c r="D162" s="181"/>
      <c r="E162" s="181"/>
      <c r="F162" s="180"/>
      <c r="G162" s="180"/>
      <c r="H162" s="180"/>
      <c r="I162" s="181"/>
    </row>
    <row r="163" spans="1:9" s="69" customFormat="1" x14ac:dyDescent="0.3">
      <c r="A163" s="171"/>
      <c r="B163" s="168"/>
      <c r="C163" s="70" t="s">
        <v>125</v>
      </c>
      <c r="D163" s="60">
        <f t="shared" ref="D163:I163" si="21">D164</f>
        <v>722112.62</v>
      </c>
      <c r="E163" s="60">
        <f t="shared" si="21"/>
        <v>863150.28</v>
      </c>
      <c r="F163" s="59">
        <f t="shared" si="21"/>
        <v>530546.80000000005</v>
      </c>
      <c r="G163" s="59">
        <f t="shared" si="21"/>
        <v>527799.5</v>
      </c>
      <c r="H163" s="59">
        <f t="shared" si="21"/>
        <v>529876.43999999994</v>
      </c>
      <c r="I163" s="60">
        <f t="shared" si="21"/>
        <v>3173485.64</v>
      </c>
    </row>
    <row r="164" spans="1:9" s="69" customFormat="1" ht="18.75" customHeight="1" x14ac:dyDescent="0.3">
      <c r="A164" s="171"/>
      <c r="B164" s="168"/>
      <c r="C164" s="183" t="s">
        <v>135</v>
      </c>
      <c r="D164" s="181">
        <v>722112.62</v>
      </c>
      <c r="E164" s="181">
        <v>863150.28</v>
      </c>
      <c r="F164" s="180">
        <v>530546.80000000005</v>
      </c>
      <c r="G164" s="180">
        <v>527799.5</v>
      </c>
      <c r="H164" s="180">
        <v>529876.43999999994</v>
      </c>
      <c r="I164" s="181">
        <f>D164+E164+F164+G164+H164</f>
        <v>3173485.64</v>
      </c>
    </row>
    <row r="165" spans="1:9" ht="42" customHeight="1" x14ac:dyDescent="0.25">
      <c r="A165" s="171"/>
      <c r="B165" s="168"/>
      <c r="C165" s="183"/>
      <c r="D165" s="181"/>
      <c r="E165" s="181"/>
      <c r="F165" s="180"/>
      <c r="G165" s="180"/>
      <c r="H165" s="180"/>
      <c r="I165" s="181"/>
    </row>
    <row r="166" spans="1:9" ht="56.25" hidden="1" x14ac:dyDescent="0.25">
      <c r="A166" s="171"/>
      <c r="B166" s="168"/>
      <c r="C166" s="78" t="s">
        <v>129</v>
      </c>
      <c r="D166" s="66">
        <v>0</v>
      </c>
      <c r="E166" s="66">
        <v>0</v>
      </c>
      <c r="F166" s="67">
        <v>0</v>
      </c>
      <c r="G166" s="67">
        <v>0</v>
      </c>
      <c r="H166" s="67">
        <v>0</v>
      </c>
      <c r="I166" s="66">
        <v>0</v>
      </c>
    </row>
    <row r="167" spans="1:9" s="61" customFormat="1" hidden="1" x14ac:dyDescent="0.3">
      <c r="A167" s="171"/>
      <c r="B167" s="168"/>
      <c r="C167" s="58" t="s">
        <v>20</v>
      </c>
      <c r="D167" s="66">
        <v>0</v>
      </c>
      <c r="E167" s="66">
        <v>0</v>
      </c>
      <c r="F167" s="67">
        <v>0</v>
      </c>
      <c r="G167" s="67">
        <v>0</v>
      </c>
      <c r="H167" s="67">
        <v>0</v>
      </c>
      <c r="I167" s="66">
        <v>0</v>
      </c>
    </row>
    <row r="168" spans="1:9" s="38" customFormat="1" ht="37.5" x14ac:dyDescent="0.3">
      <c r="A168" s="171"/>
      <c r="B168" s="168"/>
      <c r="C168" s="58" t="s">
        <v>21</v>
      </c>
      <c r="D168" s="60" t="s">
        <v>123</v>
      </c>
      <c r="E168" s="60">
        <v>2984.1</v>
      </c>
      <c r="F168" s="59">
        <v>2970</v>
      </c>
      <c r="G168" s="71" t="s">
        <v>123</v>
      </c>
      <c r="H168" s="71" t="s">
        <v>123</v>
      </c>
      <c r="I168" s="60">
        <f>E168+F168</f>
        <v>5954.1</v>
      </c>
    </row>
    <row r="169" spans="1:9" s="61" customFormat="1" ht="18.75" customHeight="1" x14ac:dyDescent="0.3">
      <c r="A169" s="182" t="s">
        <v>61</v>
      </c>
      <c r="B169" s="184" t="s">
        <v>153</v>
      </c>
      <c r="C169" s="58" t="s">
        <v>17</v>
      </c>
      <c r="D169" s="60">
        <f t="shared" ref="D169:I170" si="22">D170</f>
        <v>6521.6</v>
      </c>
      <c r="E169" s="60">
        <f t="shared" si="22"/>
        <v>8372.7000000000007</v>
      </c>
      <c r="F169" s="59">
        <f t="shared" si="22"/>
        <v>5024.7</v>
      </c>
      <c r="G169" s="59">
        <f t="shared" si="22"/>
        <v>0</v>
      </c>
      <c r="H169" s="59">
        <f t="shared" si="22"/>
        <v>0</v>
      </c>
      <c r="I169" s="60">
        <f t="shared" si="22"/>
        <v>19919</v>
      </c>
    </row>
    <row r="170" spans="1:9" s="69" customFormat="1" x14ac:dyDescent="0.3">
      <c r="A170" s="182"/>
      <c r="B170" s="184"/>
      <c r="C170" s="70" t="s">
        <v>125</v>
      </c>
      <c r="D170" s="60">
        <f t="shared" si="22"/>
        <v>6521.6</v>
      </c>
      <c r="E170" s="60">
        <f t="shared" si="22"/>
        <v>8372.7000000000007</v>
      </c>
      <c r="F170" s="59">
        <f t="shared" si="22"/>
        <v>5024.7</v>
      </c>
      <c r="G170" s="59">
        <f t="shared" si="22"/>
        <v>0</v>
      </c>
      <c r="H170" s="59">
        <f t="shared" si="22"/>
        <v>0</v>
      </c>
      <c r="I170" s="60">
        <f t="shared" si="22"/>
        <v>19919</v>
      </c>
    </row>
    <row r="171" spans="1:9" s="69" customFormat="1" ht="18.75" customHeight="1" x14ac:dyDescent="0.3">
      <c r="A171" s="182"/>
      <c r="B171" s="184"/>
      <c r="C171" s="183" t="s">
        <v>135</v>
      </c>
      <c r="D171" s="181">
        <v>6521.6</v>
      </c>
      <c r="E171" s="181">
        <v>8372.7000000000007</v>
      </c>
      <c r="F171" s="180">
        <v>5024.7</v>
      </c>
      <c r="G171" s="180">
        <v>0</v>
      </c>
      <c r="H171" s="180">
        <v>0</v>
      </c>
      <c r="I171" s="181">
        <f>D171+E171+F171+G171+H171</f>
        <v>19919</v>
      </c>
    </row>
    <row r="172" spans="1:9" ht="46.5" customHeight="1" x14ac:dyDescent="0.25">
      <c r="A172" s="182"/>
      <c r="B172" s="184"/>
      <c r="C172" s="183"/>
      <c r="D172" s="181"/>
      <c r="E172" s="181"/>
      <c r="F172" s="180"/>
      <c r="G172" s="180"/>
      <c r="H172" s="180"/>
      <c r="I172" s="181"/>
    </row>
    <row r="173" spans="1:9" ht="24.6" customHeight="1" x14ac:dyDescent="0.25">
      <c r="A173" s="182" t="s">
        <v>63</v>
      </c>
      <c r="B173" s="193" t="s">
        <v>188</v>
      </c>
      <c r="C173" s="58" t="s">
        <v>17</v>
      </c>
      <c r="D173" s="60" t="s">
        <v>123</v>
      </c>
      <c r="E173" s="60" t="s">
        <v>123</v>
      </c>
      <c r="F173" s="59">
        <f>F174+F176</f>
        <v>602622.6</v>
      </c>
      <c r="G173" s="59">
        <f>G174+G176</f>
        <v>403916.5</v>
      </c>
      <c r="H173" s="59">
        <f>H174+H176</f>
        <v>310888.40000000002</v>
      </c>
      <c r="I173" s="60">
        <f>I174+I176</f>
        <v>1317427.5</v>
      </c>
    </row>
    <row r="174" spans="1:9" ht="27.75" customHeight="1" x14ac:dyDescent="0.25">
      <c r="A174" s="182"/>
      <c r="B174" s="193"/>
      <c r="C174" s="58" t="s">
        <v>134</v>
      </c>
      <c r="D174" s="60" t="s">
        <v>123</v>
      </c>
      <c r="E174" s="60" t="s">
        <v>123</v>
      </c>
      <c r="F174" s="59">
        <f>F175</f>
        <v>4560.5</v>
      </c>
      <c r="G174" s="59">
        <f>G175</f>
        <v>4560.5</v>
      </c>
      <c r="H174" s="59">
        <f>H175</f>
        <v>4560.5</v>
      </c>
      <c r="I174" s="60">
        <f>I175</f>
        <v>13681.5</v>
      </c>
    </row>
    <row r="175" spans="1:9" ht="55.35" customHeight="1" x14ac:dyDescent="0.25">
      <c r="A175" s="182"/>
      <c r="B175" s="193"/>
      <c r="C175" s="58" t="s">
        <v>135</v>
      </c>
      <c r="D175" s="60" t="s">
        <v>123</v>
      </c>
      <c r="E175" s="60" t="s">
        <v>123</v>
      </c>
      <c r="F175" s="59">
        <v>4560.5</v>
      </c>
      <c r="G175" s="59">
        <v>4560.5</v>
      </c>
      <c r="H175" s="59">
        <v>4560.5</v>
      </c>
      <c r="I175" s="60">
        <f>F175+G175+H175</f>
        <v>13681.5</v>
      </c>
    </row>
    <row r="176" spans="1:9" ht="28.7" customHeight="1" x14ac:dyDescent="0.25">
      <c r="A176" s="182"/>
      <c r="B176" s="193"/>
      <c r="C176" s="58" t="s">
        <v>19</v>
      </c>
      <c r="D176" s="60" t="s">
        <v>123</v>
      </c>
      <c r="E176" s="60" t="s">
        <v>123</v>
      </c>
      <c r="F176" s="59">
        <f>F177</f>
        <v>598062.1</v>
      </c>
      <c r="G176" s="59">
        <f>G177</f>
        <v>399356</v>
      </c>
      <c r="H176" s="59">
        <f>H177</f>
        <v>306327.90000000002</v>
      </c>
      <c r="I176" s="60">
        <f>I177</f>
        <v>1303746</v>
      </c>
    </row>
    <row r="177" spans="1:9" ht="52.15" customHeight="1" x14ac:dyDescent="0.25">
      <c r="A177" s="182"/>
      <c r="B177" s="193"/>
      <c r="C177" s="58" t="s">
        <v>135</v>
      </c>
      <c r="D177" s="60" t="s">
        <v>123</v>
      </c>
      <c r="E177" s="60" t="s">
        <v>123</v>
      </c>
      <c r="F177" s="59">
        <v>598062.1</v>
      </c>
      <c r="G177" s="59">
        <v>399356</v>
      </c>
      <c r="H177" s="59">
        <v>306327.90000000002</v>
      </c>
      <c r="I177" s="60">
        <f>F177+G177+H177</f>
        <v>1303746</v>
      </c>
    </row>
    <row r="178" spans="1:9" s="38" customFormat="1" ht="18.75" customHeight="1" x14ac:dyDescent="0.3">
      <c r="A178" s="182" t="s">
        <v>65</v>
      </c>
      <c r="B178" s="184" t="s">
        <v>154</v>
      </c>
      <c r="C178" s="58" t="s">
        <v>17</v>
      </c>
      <c r="D178" s="60">
        <f t="shared" ref="D178:I178" si="23">D179</f>
        <v>383743.5</v>
      </c>
      <c r="E178" s="60">
        <f t="shared" si="23"/>
        <v>386693.3</v>
      </c>
      <c r="F178" s="59">
        <f t="shared" si="23"/>
        <v>406043.5</v>
      </c>
      <c r="G178" s="59">
        <f t="shared" si="23"/>
        <v>405447.5</v>
      </c>
      <c r="H178" s="59">
        <f t="shared" si="23"/>
        <v>405228.7</v>
      </c>
      <c r="I178" s="60">
        <f t="shared" si="23"/>
        <v>1987156.5</v>
      </c>
    </row>
    <row r="179" spans="1:9" s="69" customFormat="1" x14ac:dyDescent="0.3">
      <c r="A179" s="182"/>
      <c r="B179" s="184"/>
      <c r="C179" s="58" t="s">
        <v>125</v>
      </c>
      <c r="D179" s="60">
        <f>D181+D182</f>
        <v>383743.5</v>
      </c>
      <c r="E179" s="60">
        <f>E181+E182</f>
        <v>386693.3</v>
      </c>
      <c r="F179" s="59">
        <f>F181+F182</f>
        <v>406043.5</v>
      </c>
      <c r="G179" s="59">
        <f>G181+G182</f>
        <v>405447.5</v>
      </c>
      <c r="H179" s="59">
        <f>H181+H182</f>
        <v>405228.7</v>
      </c>
      <c r="I179" s="60">
        <f>D179+E179+F179+G179+H179</f>
        <v>1987156.5</v>
      </c>
    </row>
    <row r="180" spans="1:9" s="69" customFormat="1" x14ac:dyDescent="0.3">
      <c r="A180" s="182"/>
      <c r="B180" s="184"/>
      <c r="C180" s="58" t="s">
        <v>120</v>
      </c>
      <c r="D180" s="68"/>
      <c r="E180" s="68"/>
      <c r="F180" s="62"/>
      <c r="G180" s="72"/>
      <c r="H180" s="72"/>
      <c r="I180" s="68"/>
    </row>
    <row r="181" spans="1:9" ht="37.5" x14ac:dyDescent="0.25">
      <c r="A181" s="182"/>
      <c r="B181" s="184"/>
      <c r="C181" s="58" t="s">
        <v>121</v>
      </c>
      <c r="D181" s="60">
        <v>321731.40000000002</v>
      </c>
      <c r="E181" s="60">
        <v>309925.3</v>
      </c>
      <c r="F181" s="59">
        <v>316631.5</v>
      </c>
      <c r="G181" s="71">
        <v>316638.5</v>
      </c>
      <c r="H181" s="71">
        <v>316645.7</v>
      </c>
      <c r="I181" s="60">
        <f>D181+E181+F181+G181+H181</f>
        <v>1581572.4</v>
      </c>
    </row>
    <row r="182" spans="1:9" ht="37.5" x14ac:dyDescent="0.25">
      <c r="A182" s="182"/>
      <c r="B182" s="184"/>
      <c r="C182" s="58" t="s">
        <v>126</v>
      </c>
      <c r="D182" s="60">
        <v>62012.1</v>
      </c>
      <c r="E182" s="60">
        <v>76768</v>
      </c>
      <c r="F182" s="59">
        <v>89412</v>
      </c>
      <c r="G182" s="71">
        <v>88809</v>
      </c>
      <c r="H182" s="71">
        <v>88583</v>
      </c>
      <c r="I182" s="60">
        <f>D182+E182+F182+G182+H182</f>
        <v>405584.1</v>
      </c>
    </row>
    <row r="183" spans="1:9" s="61" customFormat="1" hidden="1" x14ac:dyDescent="0.3">
      <c r="A183" s="182"/>
      <c r="B183" s="184"/>
      <c r="C183" s="58" t="s">
        <v>20</v>
      </c>
      <c r="D183" s="66">
        <v>0</v>
      </c>
      <c r="E183" s="67">
        <v>0</v>
      </c>
      <c r="F183" s="67">
        <v>0</v>
      </c>
      <c r="G183" s="67">
        <v>0</v>
      </c>
      <c r="H183" s="67">
        <v>0</v>
      </c>
      <c r="I183" s="67">
        <v>0</v>
      </c>
    </row>
    <row r="184" spans="1:9" s="61" customFormat="1" ht="37.5" hidden="1" x14ac:dyDescent="0.3">
      <c r="A184" s="182"/>
      <c r="B184" s="184"/>
      <c r="C184" s="58" t="s">
        <v>21</v>
      </c>
      <c r="D184" s="66">
        <v>0</v>
      </c>
      <c r="E184" s="67">
        <v>0</v>
      </c>
      <c r="F184" s="67">
        <v>0</v>
      </c>
      <c r="G184" s="67">
        <v>0</v>
      </c>
      <c r="H184" s="67">
        <v>0</v>
      </c>
      <c r="I184" s="67">
        <v>0</v>
      </c>
    </row>
    <row r="185" spans="1:9" s="61" customFormat="1" ht="19.5" customHeight="1" x14ac:dyDescent="0.3">
      <c r="A185" s="182" t="s">
        <v>155</v>
      </c>
      <c r="B185" s="184" t="s">
        <v>146</v>
      </c>
      <c r="C185" s="58" t="s">
        <v>17</v>
      </c>
      <c r="D185" s="60">
        <f>D188</f>
        <v>0</v>
      </c>
      <c r="E185" s="60">
        <f>E186+E188</f>
        <v>10682.800000000001</v>
      </c>
      <c r="F185" s="122" t="s">
        <v>123</v>
      </c>
      <c r="G185" s="59">
        <f>G186+G188</f>
        <v>0</v>
      </c>
      <c r="H185" s="59">
        <f>H186+H188</f>
        <v>0</v>
      </c>
      <c r="I185" s="60">
        <f>I186+I188</f>
        <v>10682.800000000001</v>
      </c>
    </row>
    <row r="186" spans="1:9" s="61" customFormat="1" ht="18.75" customHeight="1" x14ac:dyDescent="0.3">
      <c r="A186" s="182"/>
      <c r="B186" s="184"/>
      <c r="C186" s="58" t="s">
        <v>134</v>
      </c>
      <c r="D186" s="60" t="s">
        <v>123</v>
      </c>
      <c r="E186" s="60">
        <v>10575.93</v>
      </c>
      <c r="F186" s="59" t="str">
        <f>F187</f>
        <v>-</v>
      </c>
      <c r="G186" s="59">
        <f>G187</f>
        <v>0</v>
      </c>
      <c r="H186" s="59">
        <f>H187</f>
        <v>0</v>
      </c>
      <c r="I186" s="60">
        <f>I187</f>
        <v>10575.93</v>
      </c>
    </row>
    <row r="187" spans="1:9" s="61" customFormat="1" ht="64.5" customHeight="1" x14ac:dyDescent="0.3">
      <c r="A187" s="182"/>
      <c r="B187" s="184"/>
      <c r="C187" s="58" t="s">
        <v>135</v>
      </c>
      <c r="D187" s="60" t="s">
        <v>123</v>
      </c>
      <c r="E187" s="60">
        <v>10575.93</v>
      </c>
      <c r="F187" s="122" t="s">
        <v>123</v>
      </c>
      <c r="G187" s="71">
        <v>0</v>
      </c>
      <c r="H187" s="71">
        <v>0</v>
      </c>
      <c r="I187" s="60">
        <f>E187+G187+H187</f>
        <v>10575.93</v>
      </c>
    </row>
    <row r="188" spans="1:9" s="64" customFormat="1" ht="20.25" customHeight="1" x14ac:dyDescent="0.2">
      <c r="A188" s="182"/>
      <c r="B188" s="184"/>
      <c r="C188" s="58" t="s">
        <v>125</v>
      </c>
      <c r="D188" s="60">
        <f t="shared" ref="D188:I188" si="24">D189</f>
        <v>0</v>
      </c>
      <c r="E188" s="60">
        <f t="shared" si="24"/>
        <v>106.87</v>
      </c>
      <c r="F188" s="59" t="str">
        <f t="shared" si="24"/>
        <v>-</v>
      </c>
      <c r="G188" s="59">
        <f t="shared" si="24"/>
        <v>0</v>
      </c>
      <c r="H188" s="59">
        <f t="shared" si="24"/>
        <v>0</v>
      </c>
      <c r="I188" s="60">
        <f t="shared" si="24"/>
        <v>106.87</v>
      </c>
    </row>
    <row r="189" spans="1:9" s="61" customFormat="1" ht="20.25" customHeight="1" x14ac:dyDescent="0.3">
      <c r="A189" s="182"/>
      <c r="B189" s="184"/>
      <c r="C189" s="183" t="s">
        <v>135</v>
      </c>
      <c r="D189" s="181">
        <v>0</v>
      </c>
      <c r="E189" s="181">
        <v>106.87</v>
      </c>
      <c r="F189" s="180" t="s">
        <v>123</v>
      </c>
      <c r="G189" s="180">
        <v>0</v>
      </c>
      <c r="H189" s="180">
        <v>0</v>
      </c>
      <c r="I189" s="181">
        <f>D189+E189+G189+H189</f>
        <v>106.87</v>
      </c>
    </row>
    <row r="190" spans="1:9" s="61" customFormat="1" ht="43.5" customHeight="1" x14ac:dyDescent="0.3">
      <c r="A190" s="182"/>
      <c r="B190" s="184"/>
      <c r="C190" s="183"/>
      <c r="D190" s="181"/>
      <c r="E190" s="181"/>
      <c r="F190" s="180"/>
      <c r="G190" s="180"/>
      <c r="H190" s="180"/>
      <c r="I190" s="181"/>
    </row>
    <row r="191" spans="1:9" s="61" customFormat="1" ht="24.75" customHeight="1" x14ac:dyDescent="0.3">
      <c r="A191" s="182" t="s">
        <v>156</v>
      </c>
      <c r="B191" s="184" t="s">
        <v>148</v>
      </c>
      <c r="C191" s="78" t="s">
        <v>17</v>
      </c>
      <c r="D191" s="60">
        <f>D192+D195</f>
        <v>2630.5499999999997</v>
      </c>
      <c r="E191" s="60" t="s">
        <v>123</v>
      </c>
      <c r="F191" s="59" t="s">
        <v>123</v>
      </c>
      <c r="G191" s="71">
        <f>G192+G195</f>
        <v>6488.5999999999995</v>
      </c>
      <c r="H191" s="71" t="s">
        <v>123</v>
      </c>
      <c r="I191" s="60">
        <f>I192+I195</f>
        <v>9119.1499999999978</v>
      </c>
    </row>
    <row r="192" spans="1:9" s="61" customFormat="1" ht="23.25" customHeight="1" x14ac:dyDescent="0.3">
      <c r="A192" s="182"/>
      <c r="B192" s="184"/>
      <c r="C192" s="70" t="s">
        <v>134</v>
      </c>
      <c r="D192" s="60">
        <f>D193</f>
        <v>2604.2399999999998</v>
      </c>
      <c r="E192" s="60" t="s">
        <v>123</v>
      </c>
      <c r="F192" s="59" t="s">
        <v>123</v>
      </c>
      <c r="G192" s="71">
        <f>G193</f>
        <v>6423.7</v>
      </c>
      <c r="H192" s="71" t="s">
        <v>123</v>
      </c>
      <c r="I192" s="60">
        <f>I193</f>
        <v>9027.9399999999987</v>
      </c>
    </row>
    <row r="193" spans="1:9" s="61" customFormat="1" ht="19.5" customHeight="1" x14ac:dyDescent="0.3">
      <c r="A193" s="182"/>
      <c r="B193" s="184"/>
      <c r="C193" s="183" t="s">
        <v>135</v>
      </c>
      <c r="D193" s="181">
        <v>2604.2399999999998</v>
      </c>
      <c r="E193" s="181" t="s">
        <v>123</v>
      </c>
      <c r="F193" s="180" t="s">
        <v>123</v>
      </c>
      <c r="G193" s="180">
        <v>6423.7</v>
      </c>
      <c r="H193" s="180" t="s">
        <v>123</v>
      </c>
      <c r="I193" s="181">
        <f>D193+G193</f>
        <v>9027.9399999999987</v>
      </c>
    </row>
    <row r="194" spans="1:9" s="61" customFormat="1" ht="43.5" customHeight="1" x14ac:dyDescent="0.3">
      <c r="A194" s="182"/>
      <c r="B194" s="184"/>
      <c r="C194" s="183"/>
      <c r="D194" s="181"/>
      <c r="E194" s="181"/>
      <c r="F194" s="180"/>
      <c r="G194" s="180"/>
      <c r="H194" s="180"/>
      <c r="I194" s="181"/>
    </row>
    <row r="195" spans="1:9" s="61" customFormat="1" ht="23.25" customHeight="1" x14ac:dyDescent="0.3">
      <c r="A195" s="182"/>
      <c r="B195" s="184"/>
      <c r="C195" s="87" t="s">
        <v>125</v>
      </c>
      <c r="D195" s="60">
        <f>D196</f>
        <v>26.31</v>
      </c>
      <c r="E195" s="60" t="s">
        <v>123</v>
      </c>
      <c r="F195" s="59" t="s">
        <v>123</v>
      </c>
      <c r="G195" s="71">
        <f>G196</f>
        <v>64.900000000000006</v>
      </c>
      <c r="H195" s="71" t="s">
        <v>123</v>
      </c>
      <c r="I195" s="60">
        <f>I196</f>
        <v>91.210000000000008</v>
      </c>
    </row>
    <row r="196" spans="1:9" s="61" customFormat="1" ht="20.25" customHeight="1" x14ac:dyDescent="0.3">
      <c r="A196" s="182"/>
      <c r="B196" s="184"/>
      <c r="C196" s="183" t="s">
        <v>135</v>
      </c>
      <c r="D196" s="181">
        <v>26.31</v>
      </c>
      <c r="E196" s="181" t="s">
        <v>123</v>
      </c>
      <c r="F196" s="180" t="s">
        <v>123</v>
      </c>
      <c r="G196" s="180">
        <v>64.900000000000006</v>
      </c>
      <c r="H196" s="180" t="s">
        <v>123</v>
      </c>
      <c r="I196" s="181">
        <f>D196+G196</f>
        <v>91.210000000000008</v>
      </c>
    </row>
    <row r="197" spans="1:9" s="61" customFormat="1" ht="43.5" customHeight="1" x14ac:dyDescent="0.3">
      <c r="A197" s="182"/>
      <c r="B197" s="184"/>
      <c r="C197" s="183"/>
      <c r="D197" s="181"/>
      <c r="E197" s="181"/>
      <c r="F197" s="180"/>
      <c r="G197" s="180"/>
      <c r="H197" s="180"/>
      <c r="I197" s="181"/>
    </row>
    <row r="198" spans="1:9" s="61" customFormat="1" ht="21.4" customHeight="1" x14ac:dyDescent="0.3">
      <c r="A198" s="194" t="s">
        <v>157</v>
      </c>
      <c r="B198" s="195" t="s">
        <v>147</v>
      </c>
      <c r="C198" s="92" t="s">
        <v>17</v>
      </c>
      <c r="D198" s="93" t="s">
        <v>123</v>
      </c>
      <c r="E198" s="94" t="s">
        <v>123</v>
      </c>
      <c r="F198" s="94">
        <f>F199+F201</f>
        <v>2511.5</v>
      </c>
      <c r="G198" s="94" t="s">
        <v>123</v>
      </c>
      <c r="H198" s="94">
        <f>H199+H201</f>
        <v>1200</v>
      </c>
      <c r="I198" s="95">
        <f>I199+I201</f>
        <v>3711.5</v>
      </c>
    </row>
    <row r="199" spans="1:9" s="61" customFormat="1" ht="27.75" customHeight="1" x14ac:dyDescent="0.3">
      <c r="A199" s="194"/>
      <c r="B199" s="195"/>
      <c r="C199" s="96" t="s">
        <v>134</v>
      </c>
      <c r="D199" s="93" t="s">
        <v>123</v>
      </c>
      <c r="E199" s="94" t="s">
        <v>123</v>
      </c>
      <c r="F199" s="94">
        <f>F200</f>
        <v>2486.3000000000002</v>
      </c>
      <c r="G199" s="94" t="s">
        <v>123</v>
      </c>
      <c r="H199" s="94">
        <f>H200</f>
        <v>1188</v>
      </c>
      <c r="I199" s="95">
        <f>I200</f>
        <v>3674.3</v>
      </c>
    </row>
    <row r="200" spans="1:9" s="61" customFormat="1" ht="58.5" customHeight="1" x14ac:dyDescent="0.3">
      <c r="A200" s="194"/>
      <c r="B200" s="195"/>
      <c r="C200" s="92" t="s">
        <v>135</v>
      </c>
      <c r="D200" s="93" t="s">
        <v>123</v>
      </c>
      <c r="E200" s="94" t="s">
        <v>123</v>
      </c>
      <c r="F200" s="94">
        <v>2486.3000000000002</v>
      </c>
      <c r="G200" s="94" t="s">
        <v>123</v>
      </c>
      <c r="H200" s="94">
        <v>1188</v>
      </c>
      <c r="I200" s="95">
        <f>F200+H200</f>
        <v>3674.3</v>
      </c>
    </row>
    <row r="201" spans="1:9" s="61" customFormat="1" ht="27.75" customHeight="1" x14ac:dyDescent="0.3">
      <c r="A201" s="194"/>
      <c r="B201" s="195"/>
      <c r="C201" s="96" t="s">
        <v>125</v>
      </c>
      <c r="D201" s="93" t="s">
        <v>123</v>
      </c>
      <c r="E201" s="94" t="s">
        <v>123</v>
      </c>
      <c r="F201" s="94">
        <f>F202</f>
        <v>25.2</v>
      </c>
      <c r="G201" s="94" t="s">
        <v>123</v>
      </c>
      <c r="H201" s="94">
        <f>H202</f>
        <v>12</v>
      </c>
      <c r="I201" s="95">
        <f>I202</f>
        <v>37.200000000000003</v>
      </c>
    </row>
    <row r="202" spans="1:9" s="61" customFormat="1" ht="57.6" customHeight="1" x14ac:dyDescent="0.3">
      <c r="A202" s="194"/>
      <c r="B202" s="195"/>
      <c r="C202" s="92" t="s">
        <v>135</v>
      </c>
      <c r="D202" s="93" t="s">
        <v>123</v>
      </c>
      <c r="E202" s="94" t="s">
        <v>123</v>
      </c>
      <c r="F202" s="94">
        <v>25.2</v>
      </c>
      <c r="G202" s="94" t="s">
        <v>123</v>
      </c>
      <c r="H202" s="94">
        <v>12</v>
      </c>
      <c r="I202" s="95">
        <f>F202+H202</f>
        <v>37.200000000000003</v>
      </c>
    </row>
    <row r="203" spans="1:9" s="61" customFormat="1" ht="18.75" customHeight="1" x14ac:dyDescent="0.3">
      <c r="A203" s="182" t="s">
        <v>66</v>
      </c>
      <c r="B203" s="184" t="s">
        <v>158</v>
      </c>
      <c r="C203" s="78" t="s">
        <v>17</v>
      </c>
      <c r="D203" s="60">
        <f t="shared" ref="D203:I203" si="25">D204+D208+D213</f>
        <v>1808074.8400000003</v>
      </c>
      <c r="E203" s="60">
        <f t="shared" si="25"/>
        <v>1868864.7999999998</v>
      </c>
      <c r="F203" s="59">
        <f t="shared" si="25"/>
        <v>2029238.1999999997</v>
      </c>
      <c r="G203" s="59">
        <f t="shared" si="25"/>
        <v>1974529.3</v>
      </c>
      <c r="H203" s="59">
        <f t="shared" si="25"/>
        <v>1978636.0999999999</v>
      </c>
      <c r="I203" s="60">
        <f t="shared" si="25"/>
        <v>9659343.2400000002</v>
      </c>
    </row>
    <row r="204" spans="1:9" s="61" customFormat="1" x14ac:dyDescent="0.3">
      <c r="A204" s="182"/>
      <c r="B204" s="184"/>
      <c r="C204" s="70" t="s">
        <v>134</v>
      </c>
      <c r="D204" s="60">
        <f t="shared" ref="D204:I204" si="26">D205</f>
        <v>72074.3</v>
      </c>
      <c r="E204" s="60">
        <f t="shared" si="26"/>
        <v>42494.9</v>
      </c>
      <c r="F204" s="59">
        <f t="shared" si="26"/>
        <v>142101.19999999998</v>
      </c>
      <c r="G204" s="59">
        <f t="shared" si="26"/>
        <v>149994</v>
      </c>
      <c r="H204" s="59">
        <f t="shared" si="26"/>
        <v>142362.4</v>
      </c>
      <c r="I204" s="60">
        <f t="shared" si="26"/>
        <v>549026.80000000005</v>
      </c>
    </row>
    <row r="205" spans="1:9" s="61" customFormat="1" ht="18.75" customHeight="1" x14ac:dyDescent="0.3">
      <c r="A205" s="182"/>
      <c r="B205" s="184"/>
      <c r="C205" s="183" t="s">
        <v>135</v>
      </c>
      <c r="D205" s="181">
        <f>D230+D253</f>
        <v>72074.3</v>
      </c>
      <c r="E205" s="181">
        <f>E216+E253</f>
        <v>42494.9</v>
      </c>
      <c r="F205" s="180">
        <f>F216+F230+F253</f>
        <v>142101.19999999998</v>
      </c>
      <c r="G205" s="180">
        <f>G216+G230+G253</f>
        <v>149994</v>
      </c>
      <c r="H205" s="180">
        <f>H216+H230+H253</f>
        <v>142362.4</v>
      </c>
      <c r="I205" s="181">
        <f>D205+E205+F205+G205+H205</f>
        <v>549026.80000000005</v>
      </c>
    </row>
    <row r="206" spans="1:9" s="64" customFormat="1" ht="42.75" customHeight="1" x14ac:dyDescent="0.2">
      <c r="A206" s="182"/>
      <c r="B206" s="184"/>
      <c r="C206" s="183"/>
      <c r="D206" s="181"/>
      <c r="E206" s="181"/>
      <c r="F206" s="180"/>
      <c r="G206" s="180"/>
      <c r="H206" s="180"/>
      <c r="I206" s="181"/>
    </row>
    <row r="207" spans="1:9" s="64" customFormat="1" ht="56.25" hidden="1" customHeight="1" x14ac:dyDescent="0.2">
      <c r="A207" s="182"/>
      <c r="B207" s="184"/>
      <c r="C207" s="78" t="s">
        <v>129</v>
      </c>
      <c r="D207" s="66">
        <v>0</v>
      </c>
      <c r="E207" s="66">
        <v>0</v>
      </c>
      <c r="F207" s="66">
        <v>0</v>
      </c>
      <c r="G207" s="66">
        <v>0</v>
      </c>
      <c r="H207" s="66">
        <v>0</v>
      </c>
      <c r="I207" s="67">
        <v>0</v>
      </c>
    </row>
    <row r="208" spans="1:9" s="69" customFormat="1" x14ac:dyDescent="0.3">
      <c r="A208" s="182"/>
      <c r="B208" s="184"/>
      <c r="C208" s="70" t="s">
        <v>125</v>
      </c>
      <c r="D208" s="60">
        <f t="shared" ref="D208:I208" si="27">D209</f>
        <v>1735900.5400000003</v>
      </c>
      <c r="E208" s="60">
        <f t="shared" si="27"/>
        <v>1762874.5</v>
      </c>
      <c r="F208" s="59">
        <f t="shared" si="27"/>
        <v>1887036.9999999998</v>
      </c>
      <c r="G208" s="59">
        <f t="shared" si="27"/>
        <v>1824435.3</v>
      </c>
      <c r="H208" s="59">
        <f t="shared" si="27"/>
        <v>1836173.7</v>
      </c>
      <c r="I208" s="60">
        <f t="shared" si="27"/>
        <v>9046421.0399999991</v>
      </c>
    </row>
    <row r="209" spans="1:9" s="69" customFormat="1" ht="18.75" customHeight="1" x14ac:dyDescent="0.3">
      <c r="A209" s="182"/>
      <c r="B209" s="184"/>
      <c r="C209" s="183" t="s">
        <v>135</v>
      </c>
      <c r="D209" s="181">
        <f>D218+D225+D233+D239+D247+D256</f>
        <v>1735900.5400000003</v>
      </c>
      <c r="E209" s="181">
        <v>1762874.5</v>
      </c>
      <c r="F209" s="180">
        <f>F218+F239+F256+F225+F232</f>
        <v>1887036.9999999998</v>
      </c>
      <c r="G209" s="180">
        <f>G218+G239+G256+G233</f>
        <v>1824435.3</v>
      </c>
      <c r="H209" s="180">
        <f>H218+H239+H256+H233</f>
        <v>1836173.7</v>
      </c>
      <c r="I209" s="181">
        <f>D209+E209+F209+G209+H209</f>
        <v>9046421.0399999991</v>
      </c>
    </row>
    <row r="210" spans="1:9" ht="45.75" customHeight="1" x14ac:dyDescent="0.25">
      <c r="A210" s="182"/>
      <c r="B210" s="184"/>
      <c r="C210" s="183"/>
      <c r="D210" s="181"/>
      <c r="E210" s="181"/>
      <c r="F210" s="180"/>
      <c r="G210" s="180"/>
      <c r="H210" s="180"/>
      <c r="I210" s="181"/>
    </row>
    <row r="211" spans="1:9" ht="56.25" hidden="1" customHeight="1" x14ac:dyDescent="0.25">
      <c r="A211" s="182"/>
      <c r="B211" s="184"/>
      <c r="C211" s="78" t="s">
        <v>129</v>
      </c>
      <c r="D211" s="66">
        <v>0</v>
      </c>
      <c r="E211" s="66">
        <v>0</v>
      </c>
      <c r="F211" s="66">
        <v>0</v>
      </c>
      <c r="G211" s="66">
        <v>0</v>
      </c>
      <c r="H211" s="66">
        <v>0</v>
      </c>
      <c r="I211" s="66">
        <v>0</v>
      </c>
    </row>
    <row r="212" spans="1:9" s="61" customFormat="1" ht="18.75" hidden="1" customHeight="1" x14ac:dyDescent="0.3">
      <c r="A212" s="182"/>
      <c r="B212" s="184"/>
      <c r="C212" s="58" t="s">
        <v>20</v>
      </c>
      <c r="D212" s="66">
        <v>0</v>
      </c>
      <c r="E212" s="66">
        <v>0</v>
      </c>
      <c r="F212" s="66">
        <v>0</v>
      </c>
      <c r="G212" s="66">
        <v>0</v>
      </c>
      <c r="H212" s="66">
        <v>0</v>
      </c>
      <c r="I212" s="66">
        <v>0</v>
      </c>
    </row>
    <row r="213" spans="1:9" s="61" customFormat="1" x14ac:dyDescent="0.3">
      <c r="A213" s="182"/>
      <c r="B213" s="184"/>
      <c r="C213" s="58" t="s">
        <v>132</v>
      </c>
      <c r="D213" s="60">
        <f>D242</f>
        <v>100</v>
      </c>
      <c r="E213" s="60">
        <f>E227+E242</f>
        <v>63495.4</v>
      </c>
      <c r="F213" s="59">
        <f>F242</f>
        <v>100</v>
      </c>
      <c r="G213" s="59">
        <f>G242</f>
        <v>100</v>
      </c>
      <c r="H213" s="59">
        <f>H242</f>
        <v>100</v>
      </c>
      <c r="I213" s="60">
        <f>D213+E213+F213+G213+H213</f>
        <v>63895.4</v>
      </c>
    </row>
    <row r="214" spans="1:9" s="61" customFormat="1" ht="18.75" customHeight="1" x14ac:dyDescent="0.3">
      <c r="A214" s="171" t="s">
        <v>68</v>
      </c>
      <c r="B214" s="168" t="s">
        <v>159</v>
      </c>
      <c r="C214" s="58" t="s">
        <v>17</v>
      </c>
      <c r="D214" s="60">
        <f>D217</f>
        <v>1669939.83</v>
      </c>
      <c r="E214" s="60">
        <f>E215+E217</f>
        <v>1731296.38</v>
      </c>
      <c r="F214" s="59">
        <f>F215+F217</f>
        <v>1915153.0999999999</v>
      </c>
      <c r="G214" s="59">
        <f>G215+G217</f>
        <v>1880040.3</v>
      </c>
      <c r="H214" s="59">
        <f>H215+H217</f>
        <v>1892781.8</v>
      </c>
      <c r="I214" s="60">
        <f>I215+I217</f>
        <v>9089211.4099999983</v>
      </c>
    </row>
    <row r="215" spans="1:9" s="61" customFormat="1" ht="37.5" customHeight="1" x14ac:dyDescent="0.3">
      <c r="A215" s="173"/>
      <c r="B215" s="170"/>
      <c r="C215" s="58" t="s">
        <v>134</v>
      </c>
      <c r="D215" s="68" t="s">
        <v>123</v>
      </c>
      <c r="E215" s="60">
        <f>E216</f>
        <v>22208</v>
      </c>
      <c r="F215" s="123">
        <f>F216</f>
        <v>63244.7</v>
      </c>
      <c r="G215" s="123">
        <f>G216</f>
        <v>64313.7</v>
      </c>
      <c r="H215" s="123">
        <f>H216</f>
        <v>65230.3</v>
      </c>
      <c r="I215" s="60">
        <f>I216</f>
        <v>214996.7</v>
      </c>
    </row>
    <row r="216" spans="1:9" s="64" customFormat="1" ht="62.25" customHeight="1" x14ac:dyDescent="0.2">
      <c r="A216" s="172"/>
      <c r="B216" s="168" t="s">
        <v>194</v>
      </c>
      <c r="C216" s="58" t="s">
        <v>135</v>
      </c>
      <c r="D216" s="68" t="s">
        <v>123</v>
      </c>
      <c r="E216" s="60">
        <v>22208</v>
      </c>
      <c r="F216" s="124">
        <v>63244.7</v>
      </c>
      <c r="G216" s="120">
        <v>64313.7</v>
      </c>
      <c r="H216" s="124">
        <v>65230.3</v>
      </c>
      <c r="I216" s="60">
        <f>E216+F216+G216+H216</f>
        <v>214996.7</v>
      </c>
    </row>
    <row r="217" spans="1:9" s="69" customFormat="1" x14ac:dyDescent="0.3">
      <c r="A217" s="172"/>
      <c r="B217" s="169"/>
      <c r="C217" s="70" t="s">
        <v>19</v>
      </c>
      <c r="D217" s="60">
        <f t="shared" ref="D217:I217" si="28">D218</f>
        <v>1669939.83</v>
      </c>
      <c r="E217" s="60">
        <f t="shared" si="28"/>
        <v>1709088.38</v>
      </c>
      <c r="F217" s="59">
        <f t="shared" si="28"/>
        <v>1851908.4</v>
      </c>
      <c r="G217" s="59">
        <f t="shared" si="28"/>
        <v>1815726.6</v>
      </c>
      <c r="H217" s="59">
        <f t="shared" si="28"/>
        <v>1827551.5</v>
      </c>
      <c r="I217" s="60">
        <f t="shared" si="28"/>
        <v>8874214.709999999</v>
      </c>
    </row>
    <row r="218" spans="1:9" s="69" customFormat="1" ht="18.75" customHeight="1" x14ac:dyDescent="0.3">
      <c r="A218" s="172"/>
      <c r="B218" s="169"/>
      <c r="C218" s="183" t="s">
        <v>135</v>
      </c>
      <c r="D218" s="181">
        <v>1669939.83</v>
      </c>
      <c r="E218" s="181">
        <v>1709088.38</v>
      </c>
      <c r="F218" s="180">
        <v>1851908.4</v>
      </c>
      <c r="G218" s="180">
        <v>1815726.6</v>
      </c>
      <c r="H218" s="180">
        <v>1827551.5</v>
      </c>
      <c r="I218" s="181">
        <f>D218+E218+F218+G218+H218</f>
        <v>8874214.709999999</v>
      </c>
    </row>
    <row r="219" spans="1:9" ht="48.75" customHeight="1" x14ac:dyDescent="0.25">
      <c r="A219" s="172"/>
      <c r="B219" s="169"/>
      <c r="C219" s="183"/>
      <c r="D219" s="181"/>
      <c r="E219" s="181"/>
      <c r="F219" s="180"/>
      <c r="G219" s="180"/>
      <c r="H219" s="180"/>
      <c r="I219" s="181"/>
    </row>
    <row r="220" spans="1:9" ht="56.25" hidden="1" customHeight="1" x14ac:dyDescent="0.25">
      <c r="A220" s="136"/>
      <c r="B220" s="134"/>
      <c r="C220" s="78" t="s">
        <v>129</v>
      </c>
      <c r="D220" s="66">
        <v>0</v>
      </c>
      <c r="E220" s="67">
        <v>0</v>
      </c>
      <c r="F220" s="67">
        <v>0</v>
      </c>
      <c r="G220" s="67">
        <v>0</v>
      </c>
      <c r="H220" s="67">
        <v>0</v>
      </c>
      <c r="I220" s="67">
        <v>0</v>
      </c>
    </row>
    <row r="221" spans="1:9" s="61" customFormat="1" ht="18.75" hidden="1" customHeight="1" x14ac:dyDescent="0.3">
      <c r="A221" s="136"/>
      <c r="B221" s="134"/>
      <c r="C221" s="58" t="s">
        <v>20</v>
      </c>
      <c r="D221" s="66">
        <v>0</v>
      </c>
      <c r="E221" s="67">
        <v>0</v>
      </c>
      <c r="F221" s="67">
        <v>0</v>
      </c>
      <c r="G221" s="67">
        <v>0</v>
      </c>
      <c r="H221" s="67">
        <v>0</v>
      </c>
      <c r="I221" s="67">
        <v>0</v>
      </c>
    </row>
    <row r="222" spans="1:9" s="61" customFormat="1" ht="37.5" hidden="1" customHeight="1" x14ac:dyDescent="0.3">
      <c r="A222" s="137"/>
      <c r="B222" s="135"/>
      <c r="C222" s="58" t="s">
        <v>21</v>
      </c>
      <c r="D222" s="66">
        <v>0</v>
      </c>
      <c r="E222" s="67">
        <v>0</v>
      </c>
      <c r="F222" s="67">
        <v>0</v>
      </c>
      <c r="G222" s="67">
        <v>0</v>
      </c>
      <c r="H222" s="67">
        <v>0</v>
      </c>
      <c r="I222" s="67">
        <v>0</v>
      </c>
    </row>
    <row r="223" spans="1:9" s="61" customFormat="1" ht="18.75" customHeight="1" x14ac:dyDescent="0.3">
      <c r="A223" s="171" t="s">
        <v>70</v>
      </c>
      <c r="B223" s="168" t="s">
        <v>160</v>
      </c>
      <c r="C223" s="58" t="s">
        <v>17</v>
      </c>
      <c r="D223" s="60">
        <f>D224</f>
        <v>47872.34</v>
      </c>
      <c r="E223" s="60">
        <f>E224+E227</f>
        <v>87212.06</v>
      </c>
      <c r="F223" s="119">
        <f>F224</f>
        <v>26488.9</v>
      </c>
      <c r="G223" s="97" t="s">
        <v>123</v>
      </c>
      <c r="H223" s="97" t="s">
        <v>123</v>
      </c>
      <c r="I223" s="60">
        <f>I224+I227</f>
        <v>161573.29999999999</v>
      </c>
    </row>
    <row r="224" spans="1:9" s="69" customFormat="1" x14ac:dyDescent="0.3">
      <c r="A224" s="171"/>
      <c r="B224" s="168"/>
      <c r="C224" s="70" t="s">
        <v>125</v>
      </c>
      <c r="D224" s="60">
        <f>D225</f>
        <v>47872.34</v>
      </c>
      <c r="E224" s="60">
        <f>E225</f>
        <v>23816.66</v>
      </c>
      <c r="F224" s="119">
        <f>F225</f>
        <v>26488.9</v>
      </c>
      <c r="G224" s="97" t="s">
        <v>123</v>
      </c>
      <c r="H224" s="97" t="s">
        <v>123</v>
      </c>
      <c r="I224" s="60">
        <f>I225</f>
        <v>98177.9</v>
      </c>
    </row>
    <row r="225" spans="1:9" s="69" customFormat="1" ht="18.75" customHeight="1" x14ac:dyDescent="0.3">
      <c r="A225" s="171"/>
      <c r="B225" s="168"/>
      <c r="C225" s="183" t="s">
        <v>135</v>
      </c>
      <c r="D225" s="181">
        <v>47872.34</v>
      </c>
      <c r="E225" s="181">
        <v>23816.66</v>
      </c>
      <c r="F225" s="181">
        <v>26488.9</v>
      </c>
      <c r="G225" s="180" t="s">
        <v>123</v>
      </c>
      <c r="H225" s="180" t="s">
        <v>123</v>
      </c>
      <c r="I225" s="181">
        <f>D225+E225+F225</f>
        <v>98177.9</v>
      </c>
    </row>
    <row r="226" spans="1:9" ht="48" customHeight="1" x14ac:dyDescent="0.25">
      <c r="A226" s="171"/>
      <c r="B226" s="168"/>
      <c r="C226" s="183"/>
      <c r="D226" s="181"/>
      <c r="E226" s="181"/>
      <c r="F226" s="181"/>
      <c r="G226" s="180"/>
      <c r="H226" s="180"/>
      <c r="I226" s="181"/>
    </row>
    <row r="227" spans="1:9" s="61" customFormat="1" ht="24" customHeight="1" x14ac:dyDescent="0.3">
      <c r="A227" s="171"/>
      <c r="B227" s="168"/>
      <c r="C227" s="58" t="s">
        <v>132</v>
      </c>
      <c r="D227" s="68" t="s">
        <v>123</v>
      </c>
      <c r="E227" s="60">
        <v>63395.4</v>
      </c>
      <c r="F227" s="62" t="s">
        <v>123</v>
      </c>
      <c r="G227" s="97" t="s">
        <v>123</v>
      </c>
      <c r="H227" s="97" t="s">
        <v>123</v>
      </c>
      <c r="I227" s="60">
        <f>E227</f>
        <v>63395.4</v>
      </c>
    </row>
    <row r="228" spans="1:9" s="61" customFormat="1" ht="25.5" customHeight="1" x14ac:dyDescent="0.3">
      <c r="A228" s="182" t="s">
        <v>72</v>
      </c>
      <c r="B228" s="184" t="s">
        <v>148</v>
      </c>
      <c r="C228" s="58" t="s">
        <v>17</v>
      </c>
      <c r="D228" s="60">
        <f>D229+D232</f>
        <v>72802.37000000001</v>
      </c>
      <c r="E228" s="68" t="s">
        <v>123</v>
      </c>
      <c r="F228" s="121">
        <f>F229+F232</f>
        <v>17443.599999999999</v>
      </c>
      <c r="G228" s="121">
        <f>G229+G232</f>
        <v>22725.5</v>
      </c>
      <c r="H228" s="121">
        <f>H229+H232</f>
        <v>24987</v>
      </c>
      <c r="I228" s="60">
        <f>I229+I232</f>
        <v>137958.47</v>
      </c>
    </row>
    <row r="229" spans="1:9" s="61" customFormat="1" ht="25.5" customHeight="1" x14ac:dyDescent="0.3">
      <c r="A229" s="182"/>
      <c r="B229" s="184"/>
      <c r="C229" s="70" t="s">
        <v>134</v>
      </c>
      <c r="D229" s="60">
        <f>D230</f>
        <v>72074.3</v>
      </c>
      <c r="E229" s="68" t="s">
        <v>123</v>
      </c>
      <c r="F229" s="121">
        <f>F230</f>
        <v>17269.099999999999</v>
      </c>
      <c r="G229" s="121">
        <f>G230</f>
        <v>22498.1</v>
      </c>
      <c r="H229" s="121">
        <f>H230</f>
        <v>24737.1</v>
      </c>
      <c r="I229" s="60">
        <f>I230</f>
        <v>136578.6</v>
      </c>
    </row>
    <row r="230" spans="1:9" s="61" customFormat="1" ht="20.25" customHeight="1" x14ac:dyDescent="0.3">
      <c r="A230" s="182"/>
      <c r="B230" s="184"/>
      <c r="C230" s="183" t="s">
        <v>135</v>
      </c>
      <c r="D230" s="181">
        <v>72074.3</v>
      </c>
      <c r="E230" s="191" t="s">
        <v>123</v>
      </c>
      <c r="F230" s="180">
        <v>17269.099999999999</v>
      </c>
      <c r="G230" s="180">
        <v>22498.1</v>
      </c>
      <c r="H230" s="180">
        <v>24737.1</v>
      </c>
      <c r="I230" s="181">
        <f>D230+F230+G230+H230</f>
        <v>136578.6</v>
      </c>
    </row>
    <row r="231" spans="1:9" s="61" customFormat="1" ht="41.25" customHeight="1" x14ac:dyDescent="0.3">
      <c r="A231" s="182"/>
      <c r="B231" s="184"/>
      <c r="C231" s="183"/>
      <c r="D231" s="181"/>
      <c r="E231" s="191"/>
      <c r="F231" s="180"/>
      <c r="G231" s="180"/>
      <c r="H231" s="180"/>
      <c r="I231" s="181"/>
    </row>
    <row r="232" spans="1:9" s="61" customFormat="1" ht="27" customHeight="1" x14ac:dyDescent="0.3">
      <c r="A232" s="182"/>
      <c r="B232" s="184"/>
      <c r="C232" s="87" t="s">
        <v>125</v>
      </c>
      <c r="D232" s="60">
        <f>D233</f>
        <v>728.07</v>
      </c>
      <c r="E232" s="68" t="s">
        <v>123</v>
      </c>
      <c r="F232" s="59">
        <f>F233</f>
        <v>174.5</v>
      </c>
      <c r="G232" s="59">
        <f>G233</f>
        <v>227.4</v>
      </c>
      <c r="H232" s="59">
        <f>H233</f>
        <v>249.9</v>
      </c>
      <c r="I232" s="60">
        <f>I233</f>
        <v>1379.8700000000001</v>
      </c>
    </row>
    <row r="233" spans="1:9" s="61" customFormat="1" ht="15" customHeight="1" x14ac:dyDescent="0.3">
      <c r="A233" s="182"/>
      <c r="B233" s="184"/>
      <c r="C233" s="183" t="s">
        <v>135</v>
      </c>
      <c r="D233" s="181">
        <v>728.07</v>
      </c>
      <c r="E233" s="191" t="s">
        <v>123</v>
      </c>
      <c r="F233" s="180">
        <v>174.5</v>
      </c>
      <c r="G233" s="180">
        <v>227.4</v>
      </c>
      <c r="H233" s="180">
        <v>249.9</v>
      </c>
      <c r="I233" s="181">
        <f>D233+F233+G233+H233</f>
        <v>1379.8700000000001</v>
      </c>
    </row>
    <row r="234" spans="1:9" s="61" customFormat="1" ht="46.5" customHeight="1" x14ac:dyDescent="0.3">
      <c r="A234" s="182"/>
      <c r="B234" s="184"/>
      <c r="C234" s="183"/>
      <c r="D234" s="181"/>
      <c r="E234" s="191"/>
      <c r="F234" s="180"/>
      <c r="G234" s="180"/>
      <c r="H234" s="180"/>
      <c r="I234" s="181"/>
    </row>
    <row r="235" spans="1:9" s="61" customFormat="1" ht="18.75" customHeight="1" x14ac:dyDescent="0.3">
      <c r="A235" s="182" t="s">
        <v>74</v>
      </c>
      <c r="B235" s="184" t="s">
        <v>161</v>
      </c>
      <c r="C235" s="78" t="s">
        <v>17</v>
      </c>
      <c r="D235" s="60">
        <f t="shared" ref="D235:I235" si="29">D238+D242</f>
        <v>9324</v>
      </c>
      <c r="E235" s="60">
        <f t="shared" si="29"/>
        <v>9935.9599999999991</v>
      </c>
      <c r="F235" s="59">
        <f t="shared" si="29"/>
        <v>100</v>
      </c>
      <c r="G235" s="59">
        <f t="shared" si="29"/>
        <v>100</v>
      </c>
      <c r="H235" s="59">
        <f t="shared" si="29"/>
        <v>100</v>
      </c>
      <c r="I235" s="60">
        <f t="shared" si="29"/>
        <v>19559.96</v>
      </c>
    </row>
    <row r="236" spans="1:9" s="61" customFormat="1" ht="37.5" hidden="1" customHeight="1" x14ac:dyDescent="0.3">
      <c r="A236" s="182"/>
      <c r="B236" s="184"/>
      <c r="C236" s="58" t="s">
        <v>137</v>
      </c>
      <c r="D236" s="77">
        <v>0</v>
      </c>
      <c r="E236" s="77">
        <v>0</v>
      </c>
      <c r="F236" s="77">
        <v>0</v>
      </c>
      <c r="G236" s="77">
        <v>0</v>
      </c>
      <c r="H236" s="77">
        <v>0</v>
      </c>
      <c r="I236" s="77">
        <v>0</v>
      </c>
    </row>
    <row r="237" spans="1:9" s="64" customFormat="1" ht="37.5" hidden="1" customHeight="1" x14ac:dyDescent="0.2">
      <c r="A237" s="182"/>
      <c r="B237" s="184"/>
      <c r="C237" s="58" t="s">
        <v>121</v>
      </c>
      <c r="D237" s="77">
        <v>0</v>
      </c>
      <c r="E237" s="77">
        <v>0</v>
      </c>
      <c r="F237" s="77">
        <v>0</v>
      </c>
      <c r="G237" s="77">
        <v>0</v>
      </c>
      <c r="H237" s="77">
        <v>0</v>
      </c>
      <c r="I237" s="77">
        <v>0</v>
      </c>
    </row>
    <row r="238" spans="1:9" s="69" customFormat="1" x14ac:dyDescent="0.3">
      <c r="A238" s="182"/>
      <c r="B238" s="184"/>
      <c r="C238" s="70" t="s">
        <v>125</v>
      </c>
      <c r="D238" s="60">
        <f t="shared" ref="D238:I238" si="30">D239</f>
        <v>9224</v>
      </c>
      <c r="E238" s="60">
        <f t="shared" si="30"/>
        <v>9835.9599999999991</v>
      </c>
      <c r="F238" s="59">
        <f t="shared" si="30"/>
        <v>0</v>
      </c>
      <c r="G238" s="59">
        <f t="shared" si="30"/>
        <v>0</v>
      </c>
      <c r="H238" s="59">
        <f t="shared" si="30"/>
        <v>0</v>
      </c>
      <c r="I238" s="60">
        <f t="shared" si="30"/>
        <v>19059.96</v>
      </c>
    </row>
    <row r="239" spans="1:9" s="69" customFormat="1" ht="18.75" customHeight="1" x14ac:dyDescent="0.3">
      <c r="A239" s="182"/>
      <c r="B239" s="184"/>
      <c r="C239" s="183" t="s">
        <v>135</v>
      </c>
      <c r="D239" s="181">
        <v>9224</v>
      </c>
      <c r="E239" s="181">
        <v>9835.9599999999991</v>
      </c>
      <c r="F239" s="180">
        <v>0</v>
      </c>
      <c r="G239" s="180">
        <v>0</v>
      </c>
      <c r="H239" s="180">
        <v>0</v>
      </c>
      <c r="I239" s="181">
        <f>D239+E239+F239+G239+H239</f>
        <v>19059.96</v>
      </c>
    </row>
    <row r="240" spans="1:9" ht="43.5" customHeight="1" x14ac:dyDescent="0.25">
      <c r="A240" s="182"/>
      <c r="B240" s="184"/>
      <c r="C240" s="183"/>
      <c r="D240" s="181"/>
      <c r="E240" s="181"/>
      <c r="F240" s="180"/>
      <c r="G240" s="180"/>
      <c r="H240" s="180"/>
      <c r="I240" s="181"/>
    </row>
    <row r="241" spans="1:9" s="61" customFormat="1" ht="18.75" hidden="1" customHeight="1" x14ac:dyDescent="0.3">
      <c r="A241" s="182"/>
      <c r="B241" s="184"/>
      <c r="C241" s="78" t="s">
        <v>20</v>
      </c>
      <c r="D241" s="66">
        <v>0</v>
      </c>
      <c r="E241" s="66">
        <v>0</v>
      </c>
      <c r="F241" s="66">
        <v>0</v>
      </c>
      <c r="G241" s="66">
        <v>0</v>
      </c>
      <c r="H241" s="66">
        <v>0</v>
      </c>
      <c r="I241" s="67">
        <v>0</v>
      </c>
    </row>
    <row r="242" spans="1:9" s="61" customFormat="1" x14ac:dyDescent="0.3">
      <c r="A242" s="182"/>
      <c r="B242" s="184"/>
      <c r="C242" s="58" t="s">
        <v>132</v>
      </c>
      <c r="D242" s="60">
        <v>100</v>
      </c>
      <c r="E242" s="60">
        <v>100</v>
      </c>
      <c r="F242" s="59">
        <v>100</v>
      </c>
      <c r="G242" s="71">
        <v>100</v>
      </c>
      <c r="H242" s="71">
        <v>100</v>
      </c>
      <c r="I242" s="60">
        <f>D242+E242+F242+G242+H242</f>
        <v>500</v>
      </c>
    </row>
    <row r="243" spans="1:9" s="61" customFormat="1" ht="18.75" customHeight="1" x14ac:dyDescent="0.3">
      <c r="A243" s="182" t="s">
        <v>76</v>
      </c>
      <c r="B243" s="184" t="s">
        <v>162</v>
      </c>
      <c r="C243" s="58" t="s">
        <v>17</v>
      </c>
      <c r="D243" s="60">
        <f>D246</f>
        <v>6971.7</v>
      </c>
      <c r="E243" s="60">
        <f>E246</f>
        <v>85.5</v>
      </c>
      <c r="F243" s="59" t="s">
        <v>123</v>
      </c>
      <c r="G243" s="97" t="s">
        <v>123</v>
      </c>
      <c r="H243" s="97" t="s">
        <v>123</v>
      </c>
      <c r="I243" s="60">
        <f>I246</f>
        <v>7057.2</v>
      </c>
    </row>
    <row r="244" spans="1:9" s="61" customFormat="1" ht="37.5" hidden="1" customHeight="1" x14ac:dyDescent="0.3">
      <c r="A244" s="182"/>
      <c r="B244" s="184"/>
      <c r="C244" s="58" t="s">
        <v>137</v>
      </c>
      <c r="D244" s="77">
        <v>0</v>
      </c>
      <c r="E244" s="77">
        <v>0</v>
      </c>
      <c r="F244" s="77">
        <v>0</v>
      </c>
      <c r="G244" s="77">
        <v>0</v>
      </c>
      <c r="H244" s="77">
        <v>0</v>
      </c>
      <c r="I244" s="77">
        <v>0</v>
      </c>
    </row>
    <row r="245" spans="1:9" s="64" customFormat="1" ht="37.5" hidden="1" customHeight="1" x14ac:dyDescent="0.2">
      <c r="A245" s="182"/>
      <c r="B245" s="184"/>
      <c r="C245" s="58" t="s">
        <v>121</v>
      </c>
      <c r="D245" s="77">
        <v>0</v>
      </c>
      <c r="E245" s="77">
        <v>0</v>
      </c>
      <c r="F245" s="77">
        <v>0</v>
      </c>
      <c r="G245" s="77">
        <v>0</v>
      </c>
      <c r="H245" s="77">
        <v>0</v>
      </c>
      <c r="I245" s="77">
        <v>0</v>
      </c>
    </row>
    <row r="246" spans="1:9" s="69" customFormat="1" x14ac:dyDescent="0.3">
      <c r="A246" s="182"/>
      <c r="B246" s="184"/>
      <c r="C246" s="70" t="s">
        <v>125</v>
      </c>
      <c r="D246" s="60">
        <f>D247</f>
        <v>6971.7</v>
      </c>
      <c r="E246" s="60">
        <f>E247</f>
        <v>85.5</v>
      </c>
      <c r="F246" s="59" t="s">
        <v>123</v>
      </c>
      <c r="G246" s="97" t="s">
        <v>123</v>
      </c>
      <c r="H246" s="97" t="s">
        <v>123</v>
      </c>
      <c r="I246" s="60">
        <f>I247</f>
        <v>7057.2</v>
      </c>
    </row>
    <row r="247" spans="1:9" s="69" customFormat="1" ht="18.75" customHeight="1" x14ac:dyDescent="0.3">
      <c r="A247" s="182"/>
      <c r="B247" s="184"/>
      <c r="C247" s="183" t="s">
        <v>135</v>
      </c>
      <c r="D247" s="181">
        <v>6971.7</v>
      </c>
      <c r="E247" s="181">
        <v>85.5</v>
      </c>
      <c r="F247" s="180" t="s">
        <v>123</v>
      </c>
      <c r="G247" s="180" t="s">
        <v>123</v>
      </c>
      <c r="H247" s="180" t="s">
        <v>123</v>
      </c>
      <c r="I247" s="181">
        <f>D247+E247</f>
        <v>7057.2</v>
      </c>
    </row>
    <row r="248" spans="1:9" ht="45" customHeight="1" x14ac:dyDescent="0.25">
      <c r="A248" s="182"/>
      <c r="B248" s="184"/>
      <c r="C248" s="183"/>
      <c r="D248" s="181"/>
      <c r="E248" s="181"/>
      <c r="F248" s="180"/>
      <c r="G248" s="180"/>
      <c r="H248" s="180"/>
      <c r="I248" s="181"/>
    </row>
    <row r="249" spans="1:9" s="61" customFormat="1" hidden="1" x14ac:dyDescent="0.3">
      <c r="A249" s="182"/>
      <c r="B249" s="184"/>
      <c r="C249" s="78" t="s">
        <v>20</v>
      </c>
      <c r="D249" s="66">
        <v>0</v>
      </c>
      <c r="E249" s="67">
        <v>0</v>
      </c>
      <c r="F249" s="67">
        <v>0</v>
      </c>
      <c r="G249" s="67">
        <v>0</v>
      </c>
      <c r="H249" s="67">
        <v>0</v>
      </c>
      <c r="I249" s="67">
        <v>0</v>
      </c>
    </row>
    <row r="250" spans="1:9" s="61" customFormat="1" ht="37.5" hidden="1" x14ac:dyDescent="0.3">
      <c r="A250" s="182"/>
      <c r="B250" s="184"/>
      <c r="C250" s="58" t="s">
        <v>21</v>
      </c>
      <c r="D250" s="66">
        <v>0</v>
      </c>
      <c r="E250" s="67">
        <v>0</v>
      </c>
      <c r="F250" s="67">
        <v>0</v>
      </c>
      <c r="G250" s="67">
        <v>0</v>
      </c>
      <c r="H250" s="67">
        <v>0</v>
      </c>
      <c r="I250" s="67">
        <v>0</v>
      </c>
    </row>
    <row r="251" spans="1:9" s="61" customFormat="1" ht="18.75" customHeight="1" x14ac:dyDescent="0.3">
      <c r="A251" s="182" t="s">
        <v>78</v>
      </c>
      <c r="B251" s="184" t="s">
        <v>163</v>
      </c>
      <c r="C251" s="58" t="s">
        <v>17</v>
      </c>
      <c r="D251" s="60">
        <f t="shared" ref="D251:I251" si="31">D252+D255</f>
        <v>1164.5999999999999</v>
      </c>
      <c r="E251" s="60">
        <f t="shared" si="31"/>
        <v>40334.9</v>
      </c>
      <c r="F251" s="59">
        <f t="shared" si="31"/>
        <v>70052.600000000006</v>
      </c>
      <c r="G251" s="59">
        <f t="shared" si="31"/>
        <v>71663.5</v>
      </c>
      <c r="H251" s="59">
        <f t="shared" si="31"/>
        <v>60767.3</v>
      </c>
      <c r="I251" s="60">
        <f t="shared" si="31"/>
        <v>243982.9</v>
      </c>
    </row>
    <row r="252" spans="1:9" s="61" customFormat="1" x14ac:dyDescent="0.3">
      <c r="A252" s="182"/>
      <c r="B252" s="184"/>
      <c r="C252" s="70" t="s">
        <v>134</v>
      </c>
      <c r="D252" s="60">
        <f t="shared" ref="D252:I252" si="32">D253</f>
        <v>0</v>
      </c>
      <c r="E252" s="60">
        <f t="shared" si="32"/>
        <v>20286.900000000001</v>
      </c>
      <c r="F252" s="59">
        <f t="shared" si="32"/>
        <v>61587.4</v>
      </c>
      <c r="G252" s="59">
        <f t="shared" si="32"/>
        <v>63182.2</v>
      </c>
      <c r="H252" s="59">
        <f t="shared" si="32"/>
        <v>52395</v>
      </c>
      <c r="I252" s="60">
        <f t="shared" si="32"/>
        <v>197451.5</v>
      </c>
    </row>
    <row r="253" spans="1:9" s="61" customFormat="1" ht="18.75" customHeight="1" x14ac:dyDescent="0.3">
      <c r="A253" s="182"/>
      <c r="B253" s="184"/>
      <c r="C253" s="183" t="s">
        <v>135</v>
      </c>
      <c r="D253" s="181">
        <v>0</v>
      </c>
      <c r="E253" s="181">
        <v>20286.900000000001</v>
      </c>
      <c r="F253" s="180">
        <v>61587.4</v>
      </c>
      <c r="G253" s="180">
        <v>63182.2</v>
      </c>
      <c r="H253" s="180">
        <v>52395</v>
      </c>
      <c r="I253" s="181">
        <f>D253+E253+F253+G253+H253</f>
        <v>197451.5</v>
      </c>
    </row>
    <row r="254" spans="1:9" s="64" customFormat="1" ht="43.5" customHeight="1" x14ac:dyDescent="0.2">
      <c r="A254" s="182"/>
      <c r="B254" s="184"/>
      <c r="C254" s="183"/>
      <c r="D254" s="181"/>
      <c r="E254" s="181"/>
      <c r="F254" s="180"/>
      <c r="G254" s="180"/>
      <c r="H254" s="180"/>
      <c r="I254" s="181"/>
    </row>
    <row r="255" spans="1:9" s="69" customFormat="1" x14ac:dyDescent="0.3">
      <c r="A255" s="182"/>
      <c r="B255" s="184"/>
      <c r="C255" s="87" t="s">
        <v>125</v>
      </c>
      <c r="D255" s="60">
        <f t="shared" ref="D255:I255" si="33">D256</f>
        <v>1164.5999999999999</v>
      </c>
      <c r="E255" s="60">
        <f t="shared" si="33"/>
        <v>20048</v>
      </c>
      <c r="F255" s="59">
        <f t="shared" si="33"/>
        <v>8465.2000000000007</v>
      </c>
      <c r="G255" s="59">
        <f t="shared" si="33"/>
        <v>8481.2999999999993</v>
      </c>
      <c r="H255" s="59">
        <f t="shared" si="33"/>
        <v>8372.2999999999993</v>
      </c>
      <c r="I255" s="60">
        <f t="shared" si="33"/>
        <v>46531.399999999994</v>
      </c>
    </row>
    <row r="256" spans="1:9" s="69" customFormat="1" ht="18.75" customHeight="1" x14ac:dyDescent="0.3">
      <c r="A256" s="182"/>
      <c r="B256" s="184"/>
      <c r="C256" s="183" t="s">
        <v>135</v>
      </c>
      <c r="D256" s="181">
        <v>1164.5999999999999</v>
      </c>
      <c r="E256" s="181">
        <v>20048</v>
      </c>
      <c r="F256" s="180">
        <v>8465.2000000000007</v>
      </c>
      <c r="G256" s="180">
        <v>8481.2999999999993</v>
      </c>
      <c r="H256" s="180">
        <v>8372.2999999999993</v>
      </c>
      <c r="I256" s="181">
        <f>D256+E256+F256+G256+H256</f>
        <v>46531.399999999994</v>
      </c>
    </row>
    <row r="257" spans="1:9" ht="43.5" customHeight="1" x14ac:dyDescent="0.25">
      <c r="A257" s="182"/>
      <c r="B257" s="184"/>
      <c r="C257" s="183"/>
      <c r="D257" s="181"/>
      <c r="E257" s="181"/>
      <c r="F257" s="180"/>
      <c r="G257" s="180"/>
      <c r="H257" s="180"/>
      <c r="I257" s="181"/>
    </row>
    <row r="258" spans="1:9" s="61" customFormat="1" ht="13.5" customHeight="1" x14ac:dyDescent="0.3">
      <c r="A258" s="182" t="s">
        <v>164</v>
      </c>
      <c r="B258" s="184" t="s">
        <v>165</v>
      </c>
      <c r="C258" s="183" t="s">
        <v>121</v>
      </c>
      <c r="D258" s="191" t="s">
        <v>131</v>
      </c>
      <c r="E258" s="191" t="s">
        <v>123</v>
      </c>
      <c r="F258" s="192" t="s">
        <v>123</v>
      </c>
      <c r="G258" s="196" t="s">
        <v>123</v>
      </c>
      <c r="H258" s="196" t="s">
        <v>123</v>
      </c>
      <c r="I258" s="191" t="s">
        <v>131</v>
      </c>
    </row>
    <row r="259" spans="1:9" s="61" customFormat="1" ht="12" customHeight="1" x14ac:dyDescent="0.3">
      <c r="A259" s="182"/>
      <c r="B259" s="184"/>
      <c r="C259" s="183"/>
      <c r="D259" s="191"/>
      <c r="E259" s="191"/>
      <c r="F259" s="192"/>
      <c r="G259" s="196"/>
      <c r="H259" s="196"/>
      <c r="I259" s="191"/>
    </row>
    <row r="260" spans="1:9" s="61" customFormat="1" ht="13.9" customHeight="1" x14ac:dyDescent="0.3">
      <c r="A260" s="182"/>
      <c r="B260" s="184"/>
      <c r="C260" s="183"/>
      <c r="D260" s="191"/>
      <c r="E260" s="191"/>
      <c r="F260" s="192"/>
      <c r="G260" s="196"/>
      <c r="H260" s="196"/>
      <c r="I260" s="191"/>
    </row>
    <row r="261" spans="1:9" s="64" customFormat="1" ht="14.25" x14ac:dyDescent="0.2">
      <c r="A261" s="182"/>
      <c r="B261" s="184"/>
      <c r="C261" s="183"/>
      <c r="D261" s="191"/>
      <c r="E261" s="191"/>
      <c r="F261" s="192"/>
      <c r="G261" s="196"/>
      <c r="H261" s="196"/>
      <c r="I261" s="191"/>
    </row>
    <row r="262" spans="1:9" s="38" customFormat="1" ht="5.25" hidden="1" customHeight="1" x14ac:dyDescent="0.3">
      <c r="A262" s="182"/>
      <c r="B262" s="184"/>
      <c r="C262" s="183"/>
      <c r="D262" s="191"/>
      <c r="E262" s="191"/>
      <c r="F262" s="192"/>
      <c r="G262" s="196"/>
      <c r="H262" s="196"/>
      <c r="I262" s="191"/>
    </row>
    <row r="263" spans="1:9" s="38" customFormat="1" ht="1.5" hidden="1" customHeight="1" x14ac:dyDescent="0.3">
      <c r="A263" s="182"/>
      <c r="B263" s="184"/>
      <c r="C263" s="183"/>
      <c r="D263" s="191"/>
      <c r="E263" s="191"/>
      <c r="F263" s="192"/>
      <c r="G263" s="196"/>
      <c r="H263" s="196"/>
      <c r="I263" s="191"/>
    </row>
    <row r="264" spans="1:9" s="2" customFormat="1" ht="10.7" customHeight="1" x14ac:dyDescent="0.25">
      <c r="A264" s="182"/>
      <c r="B264" s="184"/>
      <c r="C264" s="183"/>
      <c r="D264" s="191"/>
      <c r="E264" s="191"/>
      <c r="F264" s="192"/>
      <c r="G264" s="196"/>
      <c r="H264" s="196"/>
      <c r="I264" s="191"/>
    </row>
    <row r="265" spans="1:9" s="100" customFormat="1" ht="69" customHeight="1" x14ac:dyDescent="0.3">
      <c r="A265" s="98" t="s">
        <v>166</v>
      </c>
      <c r="B265" s="143" t="s">
        <v>167</v>
      </c>
      <c r="C265" s="99" t="s">
        <v>121</v>
      </c>
      <c r="D265" s="68" t="s">
        <v>131</v>
      </c>
      <c r="E265" s="68" t="s">
        <v>131</v>
      </c>
      <c r="F265" s="62" t="s">
        <v>131</v>
      </c>
      <c r="G265" s="97" t="s">
        <v>131</v>
      </c>
      <c r="H265" s="97" t="s">
        <v>131</v>
      </c>
      <c r="I265" s="68" t="s">
        <v>131</v>
      </c>
    </row>
    <row r="266" spans="1:9" s="61" customFormat="1" ht="18.75" customHeight="1" x14ac:dyDescent="0.3">
      <c r="A266" s="197" t="s">
        <v>80</v>
      </c>
      <c r="B266" s="168" t="s">
        <v>168</v>
      </c>
      <c r="C266" s="138" t="s">
        <v>17</v>
      </c>
      <c r="D266" s="60">
        <f t="shared" ref="D266:I266" si="34">D267+D271</f>
        <v>352071.37</v>
      </c>
      <c r="E266" s="60">
        <f t="shared" si="34"/>
        <v>393324.39999999997</v>
      </c>
      <c r="F266" s="59">
        <f t="shared" si="34"/>
        <v>401957.1</v>
      </c>
      <c r="G266" s="59">
        <f t="shared" si="34"/>
        <v>438348.7</v>
      </c>
      <c r="H266" s="59">
        <f t="shared" si="34"/>
        <v>447101.2</v>
      </c>
      <c r="I266" s="60">
        <f t="shared" si="34"/>
        <v>2032802.7699999998</v>
      </c>
    </row>
    <row r="267" spans="1:9" s="61" customFormat="1" x14ac:dyDescent="0.3">
      <c r="A267" s="198"/>
      <c r="B267" s="169"/>
      <c r="C267" s="139" t="s">
        <v>134</v>
      </c>
      <c r="D267" s="60">
        <f t="shared" ref="D267:I267" si="35">D268</f>
        <v>9500</v>
      </c>
      <c r="E267" s="60">
        <f t="shared" si="35"/>
        <v>10914.7</v>
      </c>
      <c r="F267" s="59">
        <f t="shared" si="35"/>
        <v>7520</v>
      </c>
      <c r="G267" s="59">
        <f t="shared" si="35"/>
        <v>20680</v>
      </c>
      <c r="H267" s="59">
        <f t="shared" si="35"/>
        <v>15980</v>
      </c>
      <c r="I267" s="60">
        <f t="shared" si="35"/>
        <v>64594.7</v>
      </c>
    </row>
    <row r="268" spans="1:9" s="61" customFormat="1" ht="18.75" customHeight="1" x14ac:dyDescent="0.3">
      <c r="A268" s="198"/>
      <c r="B268" s="169"/>
      <c r="C268" s="185" t="s">
        <v>135</v>
      </c>
      <c r="D268" s="181">
        <f>D295</f>
        <v>9500</v>
      </c>
      <c r="E268" s="181">
        <f>E308</f>
        <v>10914.7</v>
      </c>
      <c r="F268" s="180">
        <f>F308</f>
        <v>7520</v>
      </c>
      <c r="G268" s="180">
        <f>G308</f>
        <v>20680</v>
      </c>
      <c r="H268" s="180">
        <f>H308</f>
        <v>15980</v>
      </c>
      <c r="I268" s="181">
        <f>D268+E268+F268+G268+H268</f>
        <v>64594.7</v>
      </c>
    </row>
    <row r="269" spans="1:9" s="64" customFormat="1" ht="42" customHeight="1" x14ac:dyDescent="0.2">
      <c r="A269" s="198"/>
      <c r="B269" s="169"/>
      <c r="C269" s="185"/>
      <c r="D269" s="181"/>
      <c r="E269" s="181"/>
      <c r="F269" s="180"/>
      <c r="G269" s="180"/>
      <c r="H269" s="180"/>
      <c r="I269" s="181"/>
    </row>
    <row r="270" spans="1:9" s="64" customFormat="1" ht="37.5" hidden="1" customHeight="1" x14ac:dyDescent="0.2">
      <c r="A270" s="198"/>
      <c r="B270" s="169"/>
      <c r="C270" s="142" t="s">
        <v>126</v>
      </c>
      <c r="D270" s="66">
        <v>0</v>
      </c>
      <c r="E270" s="66">
        <v>0</v>
      </c>
      <c r="F270" s="66">
        <v>0</v>
      </c>
      <c r="G270" s="66">
        <v>0</v>
      </c>
      <c r="H270" s="66">
        <v>0</v>
      </c>
      <c r="I270" s="66">
        <v>0</v>
      </c>
    </row>
    <row r="271" spans="1:9" s="69" customFormat="1" x14ac:dyDescent="0.3">
      <c r="A271" s="198"/>
      <c r="B271" s="169"/>
      <c r="C271" s="138" t="s">
        <v>125</v>
      </c>
      <c r="D271" s="60">
        <f t="shared" ref="D271:I271" si="36">D273+D274</f>
        <v>342571.37</v>
      </c>
      <c r="E271" s="60">
        <f t="shared" si="36"/>
        <v>382409.69999999995</v>
      </c>
      <c r="F271" s="59">
        <f t="shared" si="36"/>
        <v>394437.1</v>
      </c>
      <c r="G271" s="59">
        <f t="shared" si="36"/>
        <v>417668.7</v>
      </c>
      <c r="H271" s="59">
        <f t="shared" si="36"/>
        <v>431121.2</v>
      </c>
      <c r="I271" s="60">
        <f t="shared" si="36"/>
        <v>1968208.0699999998</v>
      </c>
    </row>
    <row r="272" spans="1:9" s="69" customFormat="1" x14ac:dyDescent="0.3">
      <c r="A272" s="198"/>
      <c r="B272" s="169"/>
      <c r="C272" s="138" t="s">
        <v>120</v>
      </c>
      <c r="D272" s="68"/>
      <c r="E272" s="68"/>
      <c r="F272" s="62"/>
      <c r="G272" s="72"/>
      <c r="H272" s="72"/>
      <c r="I272" s="68"/>
    </row>
    <row r="273" spans="1:9" ht="37.5" x14ac:dyDescent="0.25">
      <c r="A273" s="198"/>
      <c r="B273" s="169"/>
      <c r="C273" s="138" t="s">
        <v>121</v>
      </c>
      <c r="D273" s="60">
        <f>D281+D289+D300</f>
        <v>140142.97</v>
      </c>
      <c r="E273" s="60">
        <f>E281+E289+E300+E310</f>
        <v>165012.69999999998</v>
      </c>
      <c r="F273" s="59">
        <f>F281+F289+F300+F310</f>
        <v>167694.1</v>
      </c>
      <c r="G273" s="59">
        <f>G281+G289+G300+G310</f>
        <v>181175.7</v>
      </c>
      <c r="H273" s="59">
        <f>H281+H289+H300+H310</f>
        <v>185167.2</v>
      </c>
      <c r="I273" s="60">
        <f>D273+E273+F273+G273+H273</f>
        <v>839192.66999999993</v>
      </c>
    </row>
    <row r="274" spans="1:9" ht="37.5" x14ac:dyDescent="0.25">
      <c r="A274" s="141"/>
      <c r="B274" s="135"/>
      <c r="C274" s="58" t="s">
        <v>126</v>
      </c>
      <c r="D274" s="60">
        <f>D301</f>
        <v>202428.4</v>
      </c>
      <c r="E274" s="60">
        <f>E301</f>
        <v>217397</v>
      </c>
      <c r="F274" s="59">
        <f>F301</f>
        <v>226743</v>
      </c>
      <c r="G274" s="59">
        <f>G301</f>
        <v>236493</v>
      </c>
      <c r="H274" s="59">
        <f>H301</f>
        <v>245954</v>
      </c>
      <c r="I274" s="60">
        <f>D274+E274+F274+G274+H274</f>
        <v>1129015.3999999999</v>
      </c>
    </row>
    <row r="275" spans="1:9" s="61" customFormat="1" ht="18.75" hidden="1" customHeight="1" x14ac:dyDescent="0.3">
      <c r="A275" s="140"/>
      <c r="B275" s="130"/>
      <c r="C275" s="58" t="s">
        <v>20</v>
      </c>
      <c r="D275" s="66">
        <v>0</v>
      </c>
      <c r="E275" s="67">
        <v>0</v>
      </c>
      <c r="F275" s="67">
        <v>0</v>
      </c>
      <c r="G275" s="67">
        <v>0</v>
      </c>
      <c r="H275" s="67">
        <v>0</v>
      </c>
      <c r="I275" s="67">
        <v>0</v>
      </c>
    </row>
    <row r="276" spans="1:9" s="61" customFormat="1" ht="37.5" hidden="1" customHeight="1" x14ac:dyDescent="0.3">
      <c r="A276" s="141"/>
      <c r="B276" s="130"/>
      <c r="C276" s="58" t="s">
        <v>21</v>
      </c>
      <c r="D276" s="66">
        <v>0</v>
      </c>
      <c r="E276" s="67">
        <v>0</v>
      </c>
      <c r="F276" s="67">
        <v>0</v>
      </c>
      <c r="G276" s="67">
        <v>0</v>
      </c>
      <c r="H276" s="67">
        <v>0</v>
      </c>
      <c r="I276" s="67">
        <v>0</v>
      </c>
    </row>
    <row r="277" spans="1:9" s="61" customFormat="1" ht="18.75" customHeight="1" x14ac:dyDescent="0.3">
      <c r="A277" s="182" t="s">
        <v>82</v>
      </c>
      <c r="B277" s="184" t="s">
        <v>169</v>
      </c>
      <c r="C277" s="58" t="s">
        <v>17</v>
      </c>
      <c r="D277" s="60">
        <f t="shared" ref="D277:I277" si="37">D280</f>
        <v>49295.1</v>
      </c>
      <c r="E277" s="60">
        <f t="shared" si="37"/>
        <v>62747</v>
      </c>
      <c r="F277" s="59">
        <f t="shared" si="37"/>
        <v>56864</v>
      </c>
      <c r="G277" s="59">
        <f t="shared" si="37"/>
        <v>57029.4</v>
      </c>
      <c r="H277" s="59">
        <f t="shared" si="37"/>
        <v>57200.7</v>
      </c>
      <c r="I277" s="60">
        <f t="shared" si="37"/>
        <v>283136.2</v>
      </c>
    </row>
    <row r="278" spans="1:9" s="61" customFormat="1" ht="37.5" hidden="1" customHeight="1" x14ac:dyDescent="0.3">
      <c r="A278" s="182"/>
      <c r="B278" s="184"/>
      <c r="C278" s="58" t="s">
        <v>137</v>
      </c>
      <c r="D278" s="66">
        <v>0</v>
      </c>
      <c r="E278" s="66">
        <v>0</v>
      </c>
      <c r="F278" s="66">
        <v>0</v>
      </c>
      <c r="G278" s="66">
        <v>0</v>
      </c>
      <c r="H278" s="66">
        <v>0</v>
      </c>
      <c r="I278" s="66">
        <v>0</v>
      </c>
    </row>
    <row r="279" spans="1:9" s="64" customFormat="1" ht="37.5" hidden="1" customHeight="1" x14ac:dyDescent="0.2">
      <c r="A279" s="182"/>
      <c r="B279" s="184"/>
      <c r="C279" s="58" t="s">
        <v>121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</row>
    <row r="280" spans="1:9" s="69" customFormat="1" x14ac:dyDescent="0.3">
      <c r="A280" s="182"/>
      <c r="B280" s="184"/>
      <c r="C280" s="70" t="s">
        <v>125</v>
      </c>
      <c r="D280" s="60">
        <f t="shared" ref="D280:I280" si="38">D281</f>
        <v>49295.1</v>
      </c>
      <c r="E280" s="60">
        <f t="shared" si="38"/>
        <v>62747</v>
      </c>
      <c r="F280" s="59">
        <f t="shared" si="38"/>
        <v>56864</v>
      </c>
      <c r="G280" s="59">
        <f t="shared" si="38"/>
        <v>57029.4</v>
      </c>
      <c r="H280" s="59">
        <f t="shared" si="38"/>
        <v>57200.7</v>
      </c>
      <c r="I280" s="60">
        <f t="shared" si="38"/>
        <v>283136.2</v>
      </c>
    </row>
    <row r="281" spans="1:9" s="69" customFormat="1" ht="18.75" customHeight="1" x14ac:dyDescent="0.3">
      <c r="A281" s="182"/>
      <c r="B281" s="184"/>
      <c r="C281" s="183" t="s">
        <v>135</v>
      </c>
      <c r="D281" s="181">
        <v>49295.1</v>
      </c>
      <c r="E281" s="181">
        <v>62747</v>
      </c>
      <c r="F281" s="180">
        <v>56864</v>
      </c>
      <c r="G281" s="180">
        <v>57029.4</v>
      </c>
      <c r="H281" s="180">
        <v>57200.7</v>
      </c>
      <c r="I281" s="181">
        <f>D281+E281+F281+G281+H281</f>
        <v>283136.2</v>
      </c>
    </row>
    <row r="282" spans="1:9" ht="45.75" customHeight="1" x14ac:dyDescent="0.25">
      <c r="A282" s="182"/>
      <c r="B282" s="184"/>
      <c r="C282" s="183"/>
      <c r="D282" s="181"/>
      <c r="E282" s="181"/>
      <c r="F282" s="180"/>
      <c r="G282" s="180"/>
      <c r="H282" s="180"/>
      <c r="I282" s="181"/>
    </row>
    <row r="283" spans="1:9" s="61" customFormat="1" hidden="1" x14ac:dyDescent="0.3">
      <c r="A283" s="182"/>
      <c r="B283" s="184"/>
      <c r="C283" s="78" t="s">
        <v>20</v>
      </c>
      <c r="D283" s="66">
        <v>0</v>
      </c>
      <c r="E283" s="67">
        <v>0</v>
      </c>
      <c r="F283" s="67">
        <v>0</v>
      </c>
      <c r="G283" s="67">
        <v>0</v>
      </c>
      <c r="H283" s="67">
        <v>0</v>
      </c>
      <c r="I283" s="67">
        <v>0</v>
      </c>
    </row>
    <row r="284" spans="1:9" s="61" customFormat="1" ht="37.5" hidden="1" x14ac:dyDescent="0.3">
      <c r="A284" s="182"/>
      <c r="B284" s="184"/>
      <c r="C284" s="58" t="s">
        <v>21</v>
      </c>
      <c r="D284" s="66">
        <v>0</v>
      </c>
      <c r="E284" s="67">
        <v>0</v>
      </c>
      <c r="F284" s="67">
        <v>0</v>
      </c>
      <c r="G284" s="67">
        <v>0</v>
      </c>
      <c r="H284" s="67">
        <v>0</v>
      </c>
      <c r="I284" s="67">
        <v>0</v>
      </c>
    </row>
    <row r="285" spans="1:9" s="61" customFormat="1" ht="18.75" customHeight="1" x14ac:dyDescent="0.3">
      <c r="A285" s="182" t="s">
        <v>84</v>
      </c>
      <c r="B285" s="184" t="s">
        <v>170</v>
      </c>
      <c r="C285" s="58" t="s">
        <v>17</v>
      </c>
      <c r="D285" s="60">
        <f t="shared" ref="D285:I285" si="39">D288</f>
        <v>2376.8000000000002</v>
      </c>
      <c r="E285" s="60">
        <f t="shared" si="39"/>
        <v>2550.5</v>
      </c>
      <c r="F285" s="59">
        <f t="shared" si="39"/>
        <v>2670.5</v>
      </c>
      <c r="G285" s="59">
        <f t="shared" si="39"/>
        <v>2670.5</v>
      </c>
      <c r="H285" s="59">
        <f t="shared" si="39"/>
        <v>2670.5</v>
      </c>
      <c r="I285" s="60">
        <f t="shared" si="39"/>
        <v>12938.8</v>
      </c>
    </row>
    <row r="286" spans="1:9" s="61" customFormat="1" ht="37.5" hidden="1" customHeight="1" x14ac:dyDescent="0.3">
      <c r="A286" s="182"/>
      <c r="B286" s="184"/>
      <c r="C286" s="58" t="s">
        <v>137</v>
      </c>
      <c r="D286" s="77">
        <v>0</v>
      </c>
      <c r="E286" s="77">
        <v>0</v>
      </c>
      <c r="F286" s="77">
        <v>0</v>
      </c>
      <c r="G286" s="77">
        <v>0</v>
      </c>
      <c r="H286" s="77">
        <v>0</v>
      </c>
      <c r="I286" s="77">
        <v>0</v>
      </c>
    </row>
    <row r="287" spans="1:9" s="64" customFormat="1" ht="37.5" hidden="1" customHeight="1" x14ac:dyDescent="0.2">
      <c r="A287" s="182"/>
      <c r="B287" s="184"/>
      <c r="C287" s="58" t="s">
        <v>121</v>
      </c>
      <c r="D287" s="77">
        <v>0</v>
      </c>
      <c r="E287" s="77">
        <v>0</v>
      </c>
      <c r="F287" s="77">
        <v>0</v>
      </c>
      <c r="G287" s="77">
        <v>0</v>
      </c>
      <c r="H287" s="77">
        <v>0</v>
      </c>
      <c r="I287" s="77">
        <v>0</v>
      </c>
    </row>
    <row r="288" spans="1:9" s="69" customFormat="1" x14ac:dyDescent="0.3">
      <c r="A288" s="182"/>
      <c r="B288" s="184"/>
      <c r="C288" s="70" t="s">
        <v>125</v>
      </c>
      <c r="D288" s="60">
        <f t="shared" ref="D288:I288" si="40">D289</f>
        <v>2376.8000000000002</v>
      </c>
      <c r="E288" s="60">
        <f t="shared" si="40"/>
        <v>2550.5</v>
      </c>
      <c r="F288" s="59">
        <f t="shared" si="40"/>
        <v>2670.5</v>
      </c>
      <c r="G288" s="59">
        <f t="shared" si="40"/>
        <v>2670.5</v>
      </c>
      <c r="H288" s="59">
        <f t="shared" si="40"/>
        <v>2670.5</v>
      </c>
      <c r="I288" s="60">
        <f t="shared" si="40"/>
        <v>12938.8</v>
      </c>
    </row>
    <row r="289" spans="1:9" s="69" customFormat="1" ht="18.75" customHeight="1" x14ac:dyDescent="0.3">
      <c r="A289" s="182"/>
      <c r="B289" s="184"/>
      <c r="C289" s="183" t="s">
        <v>135</v>
      </c>
      <c r="D289" s="181">
        <v>2376.8000000000002</v>
      </c>
      <c r="E289" s="181">
        <v>2550.5</v>
      </c>
      <c r="F289" s="180">
        <v>2670.5</v>
      </c>
      <c r="G289" s="180">
        <v>2670.5</v>
      </c>
      <c r="H289" s="180">
        <v>2670.5</v>
      </c>
      <c r="I289" s="181">
        <f>D289+E289+F289+G289+H289</f>
        <v>12938.8</v>
      </c>
    </row>
    <row r="290" spans="1:9" ht="45.75" customHeight="1" x14ac:dyDescent="0.25">
      <c r="A290" s="182"/>
      <c r="B290" s="184"/>
      <c r="C290" s="183"/>
      <c r="D290" s="181"/>
      <c r="E290" s="181"/>
      <c r="F290" s="180"/>
      <c r="G290" s="180"/>
      <c r="H290" s="180"/>
      <c r="I290" s="181"/>
    </row>
    <row r="291" spans="1:9" s="61" customFormat="1" hidden="1" x14ac:dyDescent="0.3">
      <c r="A291" s="182"/>
      <c r="B291" s="184"/>
      <c r="C291" s="78" t="s">
        <v>20</v>
      </c>
      <c r="D291" s="66">
        <v>0</v>
      </c>
      <c r="E291" s="67">
        <v>0</v>
      </c>
      <c r="F291" s="67">
        <v>0</v>
      </c>
      <c r="G291" s="67">
        <v>0</v>
      </c>
      <c r="H291" s="67">
        <v>0</v>
      </c>
      <c r="I291" s="67">
        <v>0</v>
      </c>
    </row>
    <row r="292" spans="1:9" s="38" customFormat="1" ht="37.5" hidden="1" x14ac:dyDescent="0.3">
      <c r="A292" s="182"/>
      <c r="B292" s="184"/>
      <c r="C292" s="58" t="s">
        <v>21</v>
      </c>
      <c r="D292" s="66">
        <v>0</v>
      </c>
      <c r="E292" s="67">
        <v>0</v>
      </c>
      <c r="F292" s="67">
        <v>0</v>
      </c>
      <c r="G292" s="67">
        <v>0</v>
      </c>
      <c r="H292" s="67">
        <v>0</v>
      </c>
      <c r="I292" s="67">
        <v>0</v>
      </c>
    </row>
    <row r="293" spans="1:9" s="38" customFormat="1" ht="18.75" customHeight="1" x14ac:dyDescent="0.3">
      <c r="A293" s="182" t="s">
        <v>86</v>
      </c>
      <c r="B293" s="184" t="s">
        <v>171</v>
      </c>
      <c r="C293" s="58" t="s">
        <v>17</v>
      </c>
      <c r="D293" s="60">
        <f>D294+D298</f>
        <v>300399.46999999997</v>
      </c>
      <c r="E293" s="60">
        <f>E298</f>
        <v>317001.90000000002</v>
      </c>
      <c r="F293" s="59">
        <f>F298</f>
        <v>334422.59999999998</v>
      </c>
      <c r="G293" s="59">
        <f>G298</f>
        <v>356648.8</v>
      </c>
      <c r="H293" s="59">
        <f>H298</f>
        <v>370230</v>
      </c>
      <c r="I293" s="60">
        <f>I294+I298</f>
        <v>1678702.77</v>
      </c>
    </row>
    <row r="294" spans="1:9" s="38" customFormat="1" x14ac:dyDescent="0.3">
      <c r="A294" s="182"/>
      <c r="B294" s="184"/>
      <c r="C294" s="70" t="s">
        <v>134</v>
      </c>
      <c r="D294" s="60">
        <f>D295</f>
        <v>9500</v>
      </c>
      <c r="E294" s="73" t="s">
        <v>123</v>
      </c>
      <c r="F294" s="73" t="s">
        <v>123</v>
      </c>
      <c r="G294" s="65" t="s">
        <v>123</v>
      </c>
      <c r="H294" s="65" t="s">
        <v>123</v>
      </c>
      <c r="I294" s="60">
        <f>I295</f>
        <v>9500</v>
      </c>
    </row>
    <row r="295" spans="1:9" s="38" customFormat="1" ht="18.75" customHeight="1" x14ac:dyDescent="0.3">
      <c r="A295" s="182"/>
      <c r="B295" s="184"/>
      <c r="C295" s="183" t="s">
        <v>135</v>
      </c>
      <c r="D295" s="181">
        <v>9500</v>
      </c>
      <c r="E295" s="199" t="s">
        <v>123</v>
      </c>
      <c r="F295" s="199" t="s">
        <v>123</v>
      </c>
      <c r="G295" s="188" t="s">
        <v>123</v>
      </c>
      <c r="H295" s="188" t="s">
        <v>123</v>
      </c>
      <c r="I295" s="181">
        <f>D295</f>
        <v>9500</v>
      </c>
    </row>
    <row r="296" spans="1:9" s="2" customFormat="1" ht="39.75" customHeight="1" x14ac:dyDescent="0.25">
      <c r="A296" s="182"/>
      <c r="B296" s="184"/>
      <c r="C296" s="183"/>
      <c r="D296" s="181"/>
      <c r="E296" s="199"/>
      <c r="F296" s="199"/>
      <c r="G296" s="188"/>
      <c r="H296" s="188"/>
      <c r="I296" s="181"/>
    </row>
    <row r="297" spans="1:9" s="2" customFormat="1" ht="37.5" hidden="1" customHeight="1" x14ac:dyDescent="0.25">
      <c r="A297" s="182"/>
      <c r="B297" s="184"/>
      <c r="C297" s="78" t="s">
        <v>126</v>
      </c>
      <c r="D297" s="66">
        <v>0</v>
      </c>
      <c r="E297" s="66">
        <v>0</v>
      </c>
      <c r="F297" s="66">
        <v>0</v>
      </c>
      <c r="G297" s="66">
        <v>0</v>
      </c>
      <c r="H297" s="66">
        <v>0</v>
      </c>
      <c r="I297" s="66">
        <v>0</v>
      </c>
    </row>
    <row r="298" spans="1:9" s="69" customFormat="1" x14ac:dyDescent="0.3">
      <c r="A298" s="182"/>
      <c r="B298" s="184"/>
      <c r="C298" s="58" t="s">
        <v>125</v>
      </c>
      <c r="D298" s="60">
        <f t="shared" ref="D298:I298" si="41">D300+D301</f>
        <v>290899.46999999997</v>
      </c>
      <c r="E298" s="60">
        <f t="shared" si="41"/>
        <v>317001.90000000002</v>
      </c>
      <c r="F298" s="59">
        <f t="shared" si="41"/>
        <v>334422.59999999998</v>
      </c>
      <c r="G298" s="59">
        <f t="shared" si="41"/>
        <v>356648.8</v>
      </c>
      <c r="H298" s="59">
        <f t="shared" si="41"/>
        <v>370230</v>
      </c>
      <c r="I298" s="60">
        <f t="shared" si="41"/>
        <v>1669202.77</v>
      </c>
    </row>
    <row r="299" spans="1:9" s="69" customFormat="1" x14ac:dyDescent="0.3">
      <c r="A299" s="182"/>
      <c r="B299" s="184"/>
      <c r="C299" s="125" t="s">
        <v>120</v>
      </c>
      <c r="D299" s="68"/>
      <c r="E299" s="68"/>
      <c r="F299" s="62"/>
      <c r="G299" s="72"/>
      <c r="H299" s="72"/>
      <c r="I299" s="68"/>
    </row>
    <row r="300" spans="1:9" ht="37.5" x14ac:dyDescent="0.25">
      <c r="A300" s="182"/>
      <c r="B300" s="184"/>
      <c r="C300" s="58" t="s">
        <v>121</v>
      </c>
      <c r="D300" s="60">
        <v>88471.07</v>
      </c>
      <c r="E300" s="60">
        <v>99604.9</v>
      </c>
      <c r="F300" s="59">
        <v>107679.6</v>
      </c>
      <c r="G300" s="71">
        <v>120155.8</v>
      </c>
      <c r="H300" s="71">
        <v>124276</v>
      </c>
      <c r="I300" s="60">
        <f>D300+E300+F300+G300+H300</f>
        <v>540187.37</v>
      </c>
    </row>
    <row r="301" spans="1:9" ht="37.5" x14ac:dyDescent="0.25">
      <c r="A301" s="182"/>
      <c r="B301" s="184"/>
      <c r="C301" s="58" t="s">
        <v>126</v>
      </c>
      <c r="D301" s="60">
        <v>202428.4</v>
      </c>
      <c r="E301" s="60">
        <v>217397</v>
      </c>
      <c r="F301" s="59">
        <v>226743</v>
      </c>
      <c r="G301" s="71">
        <v>236493</v>
      </c>
      <c r="H301" s="71">
        <v>245954</v>
      </c>
      <c r="I301" s="60">
        <f>D301+E301+F301+G301+H301</f>
        <v>1129015.3999999999</v>
      </c>
    </row>
    <row r="302" spans="1:9" s="61" customFormat="1" ht="12.75" hidden="1" customHeight="1" x14ac:dyDescent="0.3">
      <c r="A302" s="182"/>
      <c r="B302" s="184"/>
      <c r="C302" s="58" t="s">
        <v>20</v>
      </c>
      <c r="D302" s="66">
        <v>0</v>
      </c>
      <c r="E302" s="67">
        <v>0</v>
      </c>
      <c r="F302" s="67">
        <v>0</v>
      </c>
      <c r="G302" s="67">
        <v>0</v>
      </c>
      <c r="H302" s="67">
        <v>0</v>
      </c>
      <c r="I302" s="67">
        <v>0</v>
      </c>
    </row>
    <row r="303" spans="1:9" s="61" customFormat="1" ht="37.5" hidden="1" x14ac:dyDescent="0.3">
      <c r="A303" s="182"/>
      <c r="B303" s="184"/>
      <c r="C303" s="58" t="s">
        <v>21</v>
      </c>
      <c r="D303" s="66">
        <v>0</v>
      </c>
      <c r="E303" s="67">
        <v>0</v>
      </c>
      <c r="F303" s="67">
        <v>0</v>
      </c>
      <c r="G303" s="67">
        <v>0</v>
      </c>
      <c r="H303" s="67">
        <v>0</v>
      </c>
      <c r="I303" s="67">
        <v>0</v>
      </c>
    </row>
    <row r="304" spans="1:9" s="38" customFormat="1" ht="55.5" customHeight="1" x14ac:dyDescent="0.3">
      <c r="A304" s="75" t="s">
        <v>88</v>
      </c>
      <c r="B304" s="76" t="s">
        <v>172</v>
      </c>
      <c r="C304" s="58" t="s">
        <v>121</v>
      </c>
      <c r="D304" s="73" t="s">
        <v>131</v>
      </c>
      <c r="E304" s="60" t="s">
        <v>123</v>
      </c>
      <c r="F304" s="59" t="s">
        <v>123</v>
      </c>
      <c r="G304" s="71" t="s">
        <v>123</v>
      </c>
      <c r="H304" s="71" t="s">
        <v>123</v>
      </c>
      <c r="I304" s="73" t="s">
        <v>131</v>
      </c>
    </row>
    <row r="305" spans="1:9" s="38" customFormat="1" ht="69" customHeight="1" x14ac:dyDescent="0.3">
      <c r="A305" s="129" t="s">
        <v>90</v>
      </c>
      <c r="B305" s="130" t="s">
        <v>148</v>
      </c>
      <c r="C305" s="58" t="s">
        <v>121</v>
      </c>
      <c r="D305" s="73" t="s">
        <v>131</v>
      </c>
      <c r="E305" s="68" t="s">
        <v>123</v>
      </c>
      <c r="F305" s="62" t="s">
        <v>123</v>
      </c>
      <c r="G305" s="72" t="s">
        <v>123</v>
      </c>
      <c r="H305" s="72" t="s">
        <v>123</v>
      </c>
      <c r="I305" s="73" t="s">
        <v>131</v>
      </c>
    </row>
    <row r="306" spans="1:9" s="61" customFormat="1" ht="18.75" customHeight="1" x14ac:dyDescent="0.3">
      <c r="A306" s="182" t="s">
        <v>173</v>
      </c>
      <c r="B306" s="184" t="s">
        <v>146</v>
      </c>
      <c r="C306" s="58" t="s">
        <v>17</v>
      </c>
      <c r="D306" s="68" t="s">
        <v>123</v>
      </c>
      <c r="E306" s="60">
        <f>E307+E309</f>
        <v>11025</v>
      </c>
      <c r="F306" s="59">
        <f>F307+F309</f>
        <v>8000</v>
      </c>
      <c r="G306" s="59">
        <f>G307+G309</f>
        <v>22000</v>
      </c>
      <c r="H306" s="59">
        <f>H307+H309</f>
        <v>17000</v>
      </c>
      <c r="I306" s="60">
        <f>I307+I309</f>
        <v>58025</v>
      </c>
    </row>
    <row r="307" spans="1:9" s="61" customFormat="1" ht="25.5" customHeight="1" x14ac:dyDescent="0.3">
      <c r="A307" s="182"/>
      <c r="B307" s="184"/>
      <c r="C307" s="70" t="s">
        <v>134</v>
      </c>
      <c r="D307" s="68" t="s">
        <v>123</v>
      </c>
      <c r="E307" s="60">
        <f>E308</f>
        <v>10914.7</v>
      </c>
      <c r="F307" s="59">
        <f>F308</f>
        <v>7520</v>
      </c>
      <c r="G307" s="59">
        <f>G308</f>
        <v>20680</v>
      </c>
      <c r="H307" s="59">
        <f>H308</f>
        <v>15980</v>
      </c>
      <c r="I307" s="60">
        <f>I308</f>
        <v>55094.7</v>
      </c>
    </row>
    <row r="308" spans="1:9" s="61" customFormat="1" ht="58.5" customHeight="1" x14ac:dyDescent="0.3">
      <c r="A308" s="182"/>
      <c r="B308" s="184"/>
      <c r="C308" s="58" t="s">
        <v>135</v>
      </c>
      <c r="D308" s="68" t="s">
        <v>123</v>
      </c>
      <c r="E308" s="60">
        <v>10914.7</v>
      </c>
      <c r="F308" s="59">
        <v>7520</v>
      </c>
      <c r="G308" s="71">
        <v>20680</v>
      </c>
      <c r="H308" s="71">
        <v>15980</v>
      </c>
      <c r="I308" s="60">
        <f>E308+F308+G308+H308</f>
        <v>55094.7</v>
      </c>
    </row>
    <row r="309" spans="1:9" s="61" customFormat="1" ht="24" customHeight="1" x14ac:dyDescent="0.3">
      <c r="A309" s="182"/>
      <c r="B309" s="184"/>
      <c r="C309" s="87" t="s">
        <v>19</v>
      </c>
      <c r="D309" s="68" t="s">
        <v>123</v>
      </c>
      <c r="E309" s="60">
        <f>E310</f>
        <v>110.3</v>
      </c>
      <c r="F309" s="59">
        <f>F310</f>
        <v>480</v>
      </c>
      <c r="G309" s="59">
        <f>G310</f>
        <v>1320</v>
      </c>
      <c r="H309" s="59">
        <f>H310</f>
        <v>1020</v>
      </c>
      <c r="I309" s="60">
        <f>I310</f>
        <v>2930.3</v>
      </c>
    </row>
    <row r="310" spans="1:9" s="61" customFormat="1" ht="64.5" customHeight="1" x14ac:dyDescent="0.3">
      <c r="A310" s="182"/>
      <c r="B310" s="184"/>
      <c r="C310" s="58" t="s">
        <v>135</v>
      </c>
      <c r="D310" s="68" t="s">
        <v>123</v>
      </c>
      <c r="E310" s="60">
        <v>110.3</v>
      </c>
      <c r="F310" s="59">
        <v>480</v>
      </c>
      <c r="G310" s="71">
        <v>1320</v>
      </c>
      <c r="H310" s="71">
        <v>1020</v>
      </c>
      <c r="I310" s="60">
        <f>E310+F310+G310+H310</f>
        <v>2930.3</v>
      </c>
    </row>
    <row r="311" spans="1:9" s="61" customFormat="1" ht="18.75" customHeight="1" x14ac:dyDescent="0.3">
      <c r="A311" s="171" t="s">
        <v>91</v>
      </c>
      <c r="B311" s="168" t="s">
        <v>174</v>
      </c>
      <c r="C311" s="58" t="s">
        <v>17</v>
      </c>
      <c r="D311" s="60">
        <f>D316+D322</f>
        <v>211042.4</v>
      </c>
      <c r="E311" s="60">
        <f>E312+E316+E322</f>
        <v>316161.91999999998</v>
      </c>
      <c r="F311" s="59">
        <f>F312+F316+F322</f>
        <v>363561.72000000003</v>
      </c>
      <c r="G311" s="59">
        <f>G316+G322</f>
        <v>325599.32</v>
      </c>
      <c r="H311" s="59">
        <f>H316+H322</f>
        <v>325969.21999999997</v>
      </c>
      <c r="I311" s="60">
        <f>I312+I316+I322</f>
        <v>1542334.58</v>
      </c>
    </row>
    <row r="312" spans="1:9" s="61" customFormat="1" x14ac:dyDescent="0.3">
      <c r="A312" s="172"/>
      <c r="B312" s="169"/>
      <c r="C312" s="70" t="s">
        <v>134</v>
      </c>
      <c r="D312" s="101" t="s">
        <v>123</v>
      </c>
      <c r="E312" s="60">
        <f>E314+E315</f>
        <v>5326.07</v>
      </c>
      <c r="F312" s="59">
        <f>F314+F315</f>
        <v>8240.9</v>
      </c>
      <c r="G312" s="59">
        <f>G314+G315</f>
        <v>0</v>
      </c>
      <c r="H312" s="59">
        <f>H314+H315</f>
        <v>0</v>
      </c>
      <c r="I312" s="60">
        <f>I314+I315</f>
        <v>13566.970000000001</v>
      </c>
    </row>
    <row r="313" spans="1:9" s="61" customFormat="1" x14ac:dyDescent="0.3">
      <c r="A313" s="172"/>
      <c r="B313" s="169"/>
      <c r="C313" s="102" t="s">
        <v>120</v>
      </c>
      <c r="D313" s="103"/>
      <c r="E313" s="104"/>
      <c r="F313" s="105"/>
      <c r="G313" s="106"/>
      <c r="H313" s="106"/>
      <c r="I313" s="104"/>
    </row>
    <row r="314" spans="1:9" s="64" customFormat="1" ht="37.5" customHeight="1" x14ac:dyDescent="0.2">
      <c r="A314" s="172"/>
      <c r="B314" s="169"/>
      <c r="C314" s="107" t="s">
        <v>121</v>
      </c>
      <c r="D314" s="101" t="s">
        <v>123</v>
      </c>
      <c r="E314" s="108">
        <f t="shared" ref="E314:H315" si="42">E335</f>
        <v>690</v>
      </c>
      <c r="F314" s="84">
        <f t="shared" si="42"/>
        <v>917.2</v>
      </c>
      <c r="G314" s="84">
        <f t="shared" si="42"/>
        <v>0</v>
      </c>
      <c r="H314" s="84">
        <f t="shared" si="42"/>
        <v>0</v>
      </c>
      <c r="I314" s="108">
        <f>E314+F314</f>
        <v>1607.2</v>
      </c>
    </row>
    <row r="315" spans="1:9" s="64" customFormat="1" ht="62.25" customHeight="1" x14ac:dyDescent="0.2">
      <c r="A315" s="172"/>
      <c r="B315" s="169"/>
      <c r="C315" s="102" t="s">
        <v>124</v>
      </c>
      <c r="D315" s="101" t="s">
        <v>123</v>
      </c>
      <c r="E315" s="108">
        <f t="shared" si="42"/>
        <v>4636.07</v>
      </c>
      <c r="F315" s="84">
        <f t="shared" si="42"/>
        <v>7323.7</v>
      </c>
      <c r="G315" s="84">
        <f t="shared" si="42"/>
        <v>0</v>
      </c>
      <c r="H315" s="84">
        <f t="shared" si="42"/>
        <v>0</v>
      </c>
      <c r="I315" s="108">
        <f>E315+F315</f>
        <v>11959.77</v>
      </c>
    </row>
    <row r="316" spans="1:9" s="61" customFormat="1" x14ac:dyDescent="0.3">
      <c r="A316" s="172"/>
      <c r="B316" s="169"/>
      <c r="C316" s="78" t="s">
        <v>125</v>
      </c>
      <c r="D316" s="60">
        <f t="shared" ref="D316:I316" si="43">D318+D319+D320+D321</f>
        <v>211042.4</v>
      </c>
      <c r="E316" s="60">
        <f t="shared" si="43"/>
        <v>310053.13</v>
      </c>
      <c r="F316" s="59">
        <f t="shared" si="43"/>
        <v>354565.2</v>
      </c>
      <c r="G316" s="59">
        <f t="shared" si="43"/>
        <v>324843.7</v>
      </c>
      <c r="H316" s="59">
        <f t="shared" si="43"/>
        <v>325213.59999999998</v>
      </c>
      <c r="I316" s="60">
        <f t="shared" si="43"/>
        <v>1525718.03</v>
      </c>
    </row>
    <row r="317" spans="1:9" s="61" customFormat="1" x14ac:dyDescent="0.3">
      <c r="A317" s="172"/>
      <c r="B317" s="169"/>
      <c r="C317" s="58" t="s">
        <v>120</v>
      </c>
      <c r="D317" s="68"/>
      <c r="E317" s="68"/>
      <c r="F317" s="62"/>
      <c r="G317" s="109"/>
      <c r="H317" s="109"/>
      <c r="I317" s="63"/>
    </row>
    <row r="318" spans="1:9" s="64" customFormat="1" ht="37.5" x14ac:dyDescent="0.2">
      <c r="A318" s="172"/>
      <c r="B318" s="169"/>
      <c r="C318" s="58" t="s">
        <v>121</v>
      </c>
      <c r="D318" s="60">
        <f>D330+D344</f>
        <v>7620</v>
      </c>
      <c r="E318" s="60">
        <f>E330+E339+E344</f>
        <v>21162.9</v>
      </c>
      <c r="F318" s="59">
        <f>F330+F339+F344</f>
        <v>23767.1</v>
      </c>
      <c r="G318" s="59">
        <f>G330+G344</f>
        <v>23757.8</v>
      </c>
      <c r="H318" s="59">
        <f>H330+H344</f>
        <v>23757.8</v>
      </c>
      <c r="I318" s="60">
        <f>D318+E318+F318+G318+H318</f>
        <v>100065.60000000001</v>
      </c>
    </row>
    <row r="319" spans="1:9" s="64" customFormat="1" ht="56.25" x14ac:dyDescent="0.2">
      <c r="A319" s="172"/>
      <c r="B319" s="169"/>
      <c r="C319" s="58" t="s">
        <v>127</v>
      </c>
      <c r="D319" s="60">
        <f t="shared" ref="D319:H320" si="44">D345</f>
        <v>14293.6</v>
      </c>
      <c r="E319" s="60">
        <f t="shared" si="44"/>
        <v>23578.9</v>
      </c>
      <c r="F319" s="59">
        <f t="shared" si="44"/>
        <v>32592.7</v>
      </c>
      <c r="G319" s="59">
        <f t="shared" si="44"/>
        <v>32592.7</v>
      </c>
      <c r="H319" s="59">
        <f t="shared" si="44"/>
        <v>32592.7</v>
      </c>
      <c r="I319" s="60">
        <f>D319+E319+F319+G319+H319</f>
        <v>135650.6</v>
      </c>
    </row>
    <row r="320" spans="1:9" s="64" customFormat="1" ht="56.25" x14ac:dyDescent="0.2">
      <c r="A320" s="173"/>
      <c r="B320" s="170"/>
      <c r="C320" s="58" t="s">
        <v>128</v>
      </c>
      <c r="D320" s="60">
        <f t="shared" si="44"/>
        <v>1170.2</v>
      </c>
      <c r="E320" s="60">
        <f t="shared" si="44"/>
        <v>11966.3</v>
      </c>
      <c r="F320" s="59">
        <f t="shared" si="44"/>
        <v>15755.7</v>
      </c>
      <c r="G320" s="59">
        <f t="shared" si="44"/>
        <v>15755.7</v>
      </c>
      <c r="H320" s="59">
        <f t="shared" si="44"/>
        <v>15755.7</v>
      </c>
      <c r="I320" s="60">
        <f>D320+E320+F320+G320+H320</f>
        <v>60403.600000000006</v>
      </c>
    </row>
    <row r="321" spans="1:9" s="64" customFormat="1" ht="63" customHeight="1" x14ac:dyDescent="0.2">
      <c r="A321" s="171"/>
      <c r="B321" s="168"/>
      <c r="C321" s="58" t="s">
        <v>124</v>
      </c>
      <c r="D321" s="60">
        <f>D325+D331+D347</f>
        <v>187958.6</v>
      </c>
      <c r="E321" s="60">
        <f>E325+E331+E340+E347</f>
        <v>253345.03</v>
      </c>
      <c r="F321" s="59">
        <f>F325+F331+F340+F347</f>
        <v>282449.7</v>
      </c>
      <c r="G321" s="59">
        <f>G325+G331+G347</f>
        <v>252737.5</v>
      </c>
      <c r="H321" s="59">
        <f>H325+H331+H347</f>
        <v>253107.4</v>
      </c>
      <c r="I321" s="60">
        <f>D321+E321+F321+G321+H321</f>
        <v>1229598.23</v>
      </c>
    </row>
    <row r="322" spans="1:9" s="61" customFormat="1" x14ac:dyDescent="0.3">
      <c r="A322" s="173"/>
      <c r="B322" s="170"/>
      <c r="C322" s="58" t="s">
        <v>20</v>
      </c>
      <c r="D322" s="60">
        <f>D348</f>
        <v>0</v>
      </c>
      <c r="E322" s="60">
        <f>E348</f>
        <v>782.72</v>
      </c>
      <c r="F322" s="59">
        <f>F348</f>
        <v>755.62</v>
      </c>
      <c r="G322" s="59">
        <f>G348</f>
        <v>755.62</v>
      </c>
      <c r="H322" s="59">
        <f>H348</f>
        <v>755.62</v>
      </c>
      <c r="I322" s="60">
        <f>D322+E322+F322+G322+H322</f>
        <v>3049.58</v>
      </c>
    </row>
    <row r="323" spans="1:9" s="61" customFormat="1" ht="18.75" customHeight="1" x14ac:dyDescent="0.3">
      <c r="A323" s="182" t="s">
        <v>94</v>
      </c>
      <c r="B323" s="184" t="s">
        <v>175</v>
      </c>
      <c r="C323" s="58" t="s">
        <v>17</v>
      </c>
      <c r="D323" s="60">
        <f t="shared" ref="D323:I324" si="45">D324</f>
        <v>41853.4</v>
      </c>
      <c r="E323" s="60">
        <f t="shared" si="45"/>
        <v>40457.300000000003</v>
      </c>
      <c r="F323" s="59">
        <f t="shared" si="45"/>
        <v>47812.1</v>
      </c>
      <c r="G323" s="59">
        <f t="shared" si="45"/>
        <v>37812.1</v>
      </c>
      <c r="H323" s="59">
        <f t="shared" si="45"/>
        <v>37812.1</v>
      </c>
      <c r="I323" s="60">
        <f t="shared" si="45"/>
        <v>205747.00000000003</v>
      </c>
    </row>
    <row r="324" spans="1:9" s="61" customFormat="1" x14ac:dyDescent="0.3">
      <c r="A324" s="182"/>
      <c r="B324" s="184"/>
      <c r="C324" s="70" t="s">
        <v>125</v>
      </c>
      <c r="D324" s="60">
        <f t="shared" si="45"/>
        <v>41853.4</v>
      </c>
      <c r="E324" s="60">
        <f t="shared" si="45"/>
        <v>40457.300000000003</v>
      </c>
      <c r="F324" s="59">
        <f t="shared" si="45"/>
        <v>47812.1</v>
      </c>
      <c r="G324" s="59">
        <f t="shared" si="45"/>
        <v>37812.1</v>
      </c>
      <c r="H324" s="59">
        <f t="shared" si="45"/>
        <v>37812.1</v>
      </c>
      <c r="I324" s="60">
        <f t="shared" si="45"/>
        <v>205747.00000000003</v>
      </c>
    </row>
    <row r="325" spans="1:9" s="61" customFormat="1" ht="18.75" customHeight="1" x14ac:dyDescent="0.3">
      <c r="A325" s="182"/>
      <c r="B325" s="184"/>
      <c r="C325" s="183" t="s">
        <v>176</v>
      </c>
      <c r="D325" s="181">
        <v>41853.4</v>
      </c>
      <c r="E325" s="181">
        <v>40457.300000000003</v>
      </c>
      <c r="F325" s="180">
        <v>47812.1</v>
      </c>
      <c r="G325" s="180">
        <v>37812.1</v>
      </c>
      <c r="H325" s="180">
        <v>37812.1</v>
      </c>
      <c r="I325" s="181">
        <f>D325+E325+F325+G325+H325</f>
        <v>205747.00000000003</v>
      </c>
    </row>
    <row r="326" spans="1:9" s="61" customFormat="1" ht="64.5" customHeight="1" x14ac:dyDescent="0.3">
      <c r="A326" s="182"/>
      <c r="B326" s="184"/>
      <c r="C326" s="183"/>
      <c r="D326" s="181"/>
      <c r="E326" s="181"/>
      <c r="F326" s="180"/>
      <c r="G326" s="180"/>
      <c r="H326" s="180"/>
      <c r="I326" s="181"/>
    </row>
    <row r="327" spans="1:9" s="61" customFormat="1" ht="18.75" customHeight="1" x14ac:dyDescent="0.3">
      <c r="A327" s="171" t="s">
        <v>96</v>
      </c>
      <c r="B327" s="168" t="s">
        <v>177</v>
      </c>
      <c r="C327" s="58" t="s">
        <v>17</v>
      </c>
      <c r="D327" s="60">
        <f t="shared" ref="D327:I327" si="46">D328</f>
        <v>110</v>
      </c>
      <c r="E327" s="60">
        <f t="shared" si="46"/>
        <v>110</v>
      </c>
      <c r="F327" s="59">
        <f t="shared" si="46"/>
        <v>110</v>
      </c>
      <c r="G327" s="59">
        <f t="shared" si="46"/>
        <v>110</v>
      </c>
      <c r="H327" s="59">
        <f t="shared" si="46"/>
        <v>110</v>
      </c>
      <c r="I327" s="60">
        <f t="shared" si="46"/>
        <v>550</v>
      </c>
    </row>
    <row r="328" spans="1:9" s="61" customFormat="1" x14ac:dyDescent="0.3">
      <c r="A328" s="171"/>
      <c r="B328" s="168"/>
      <c r="C328" s="58" t="s">
        <v>125</v>
      </c>
      <c r="D328" s="60">
        <f t="shared" ref="D328:I328" si="47">D330+D331</f>
        <v>110</v>
      </c>
      <c r="E328" s="60">
        <f t="shared" si="47"/>
        <v>110</v>
      </c>
      <c r="F328" s="59">
        <f t="shared" si="47"/>
        <v>110</v>
      </c>
      <c r="G328" s="59">
        <f t="shared" si="47"/>
        <v>110</v>
      </c>
      <c r="H328" s="59">
        <f t="shared" si="47"/>
        <v>110</v>
      </c>
      <c r="I328" s="60">
        <f t="shared" si="47"/>
        <v>550</v>
      </c>
    </row>
    <row r="329" spans="1:9" s="61" customFormat="1" x14ac:dyDescent="0.3">
      <c r="A329" s="171"/>
      <c r="B329" s="168"/>
      <c r="C329" s="58" t="s">
        <v>120</v>
      </c>
      <c r="D329" s="68"/>
      <c r="E329" s="68"/>
      <c r="F329" s="62"/>
      <c r="G329" s="62"/>
      <c r="H329" s="62"/>
      <c r="I329" s="68"/>
    </row>
    <row r="330" spans="1:9" s="64" customFormat="1" ht="37.5" x14ac:dyDescent="0.2">
      <c r="A330" s="171"/>
      <c r="B330" s="168"/>
      <c r="C330" s="58" t="s">
        <v>121</v>
      </c>
      <c r="D330" s="60">
        <v>60</v>
      </c>
      <c r="E330" s="60">
        <v>60</v>
      </c>
      <c r="F330" s="59">
        <v>60</v>
      </c>
      <c r="G330" s="71">
        <v>60</v>
      </c>
      <c r="H330" s="71">
        <v>60</v>
      </c>
      <c r="I330" s="60">
        <f>D330+E330+F330+G330+H330</f>
        <v>300</v>
      </c>
    </row>
    <row r="331" spans="1:9" s="64" customFormat="1" ht="63" customHeight="1" x14ac:dyDescent="0.2">
      <c r="A331" s="171"/>
      <c r="B331" s="168"/>
      <c r="C331" s="58" t="s">
        <v>124</v>
      </c>
      <c r="D331" s="60">
        <v>50</v>
      </c>
      <c r="E331" s="60">
        <v>50</v>
      </c>
      <c r="F331" s="59">
        <v>50</v>
      </c>
      <c r="G331" s="71">
        <v>50</v>
      </c>
      <c r="H331" s="71">
        <v>50</v>
      </c>
      <c r="I331" s="60">
        <f>D331+E331+F331+G331+H331</f>
        <v>250</v>
      </c>
    </row>
    <row r="332" spans="1:9" s="61" customFormat="1" ht="18.75" customHeight="1" x14ac:dyDescent="0.3">
      <c r="A332" s="186" t="s">
        <v>98</v>
      </c>
      <c r="B332" s="168" t="s">
        <v>178</v>
      </c>
      <c r="C332" s="138" t="s">
        <v>17</v>
      </c>
      <c r="D332" s="60" t="s">
        <v>131</v>
      </c>
      <c r="E332" s="60">
        <f>E333+E337</f>
        <v>5379.9</v>
      </c>
      <c r="F332" s="59">
        <f>F333+F337</f>
        <v>8324.2999999999993</v>
      </c>
      <c r="G332" s="71">
        <v>0</v>
      </c>
      <c r="H332" s="71">
        <v>0</v>
      </c>
      <c r="I332" s="60">
        <f>I333+I337</f>
        <v>13704.2</v>
      </c>
    </row>
    <row r="333" spans="1:9" s="61" customFormat="1" x14ac:dyDescent="0.3">
      <c r="A333" s="187"/>
      <c r="B333" s="169"/>
      <c r="C333" s="139" t="s">
        <v>134</v>
      </c>
      <c r="D333" s="60" t="s">
        <v>131</v>
      </c>
      <c r="E333" s="60">
        <f>E335+E336</f>
        <v>5326.07</v>
      </c>
      <c r="F333" s="59">
        <f>F335+F336</f>
        <v>8240.9</v>
      </c>
      <c r="G333" s="71">
        <v>0</v>
      </c>
      <c r="H333" s="71">
        <v>0</v>
      </c>
      <c r="I333" s="60">
        <f>I335+I336</f>
        <v>13566.970000000001</v>
      </c>
    </row>
    <row r="334" spans="1:9" s="61" customFormat="1" ht="21.75" customHeight="1" x14ac:dyDescent="0.3">
      <c r="A334" s="187"/>
      <c r="B334" s="169"/>
      <c r="C334" s="139" t="s">
        <v>120</v>
      </c>
      <c r="D334" s="60"/>
      <c r="E334" s="60"/>
      <c r="F334" s="59"/>
      <c r="G334" s="71"/>
      <c r="H334" s="71"/>
      <c r="I334" s="60"/>
    </row>
    <row r="335" spans="1:9" s="64" customFormat="1" ht="47.25" customHeight="1" x14ac:dyDescent="0.2">
      <c r="A335" s="187"/>
      <c r="B335" s="169"/>
      <c r="C335" s="138" t="s">
        <v>121</v>
      </c>
      <c r="D335" s="108" t="s">
        <v>123</v>
      </c>
      <c r="E335" s="108">
        <v>690</v>
      </c>
      <c r="F335" s="95">
        <v>917.2</v>
      </c>
      <c r="G335" s="94">
        <v>0</v>
      </c>
      <c r="H335" s="94">
        <v>0</v>
      </c>
      <c r="I335" s="108">
        <f>E335+F335</f>
        <v>1607.2</v>
      </c>
    </row>
    <row r="336" spans="1:9" s="64" customFormat="1" ht="63" customHeight="1" x14ac:dyDescent="0.2">
      <c r="A336" s="187"/>
      <c r="B336" s="169"/>
      <c r="C336" s="138" t="s">
        <v>124</v>
      </c>
      <c r="D336" s="108" t="s">
        <v>131</v>
      </c>
      <c r="E336" s="108">
        <v>4636.07</v>
      </c>
      <c r="F336" s="95">
        <v>7323.7</v>
      </c>
      <c r="G336" s="94">
        <v>0</v>
      </c>
      <c r="H336" s="94">
        <v>0</v>
      </c>
      <c r="I336" s="108">
        <f>E336+F336</f>
        <v>11959.77</v>
      </c>
    </row>
    <row r="337" spans="1:9" s="61" customFormat="1" x14ac:dyDescent="0.3">
      <c r="A337" s="187"/>
      <c r="B337" s="169"/>
      <c r="C337" s="144" t="s">
        <v>125</v>
      </c>
      <c r="D337" s="60" t="s">
        <v>131</v>
      </c>
      <c r="E337" s="60">
        <f>E339+E340</f>
        <v>53.83</v>
      </c>
      <c r="F337" s="59">
        <f>F339+F340</f>
        <v>83.399999999999991</v>
      </c>
      <c r="G337" s="71">
        <v>0</v>
      </c>
      <c r="H337" s="71">
        <v>0</v>
      </c>
      <c r="I337" s="60">
        <f>I339+I340</f>
        <v>137.22999999999999</v>
      </c>
    </row>
    <row r="338" spans="1:9" s="61" customFormat="1" ht="18.75" customHeight="1" x14ac:dyDescent="0.3">
      <c r="A338" s="187"/>
      <c r="B338" s="169"/>
      <c r="C338" s="138" t="s">
        <v>120</v>
      </c>
      <c r="D338" s="60"/>
      <c r="E338" s="60"/>
      <c r="F338" s="59"/>
      <c r="G338" s="71"/>
      <c r="H338" s="71"/>
      <c r="I338" s="60"/>
    </row>
    <row r="339" spans="1:9" s="64" customFormat="1" ht="48" customHeight="1" x14ac:dyDescent="0.2">
      <c r="A339" s="187"/>
      <c r="B339" s="169"/>
      <c r="C339" s="142" t="s">
        <v>121</v>
      </c>
      <c r="D339" s="108" t="s">
        <v>123</v>
      </c>
      <c r="E339" s="108">
        <v>7</v>
      </c>
      <c r="F339" s="95">
        <v>9.3000000000000007</v>
      </c>
      <c r="G339" s="94">
        <v>0</v>
      </c>
      <c r="H339" s="94">
        <v>0</v>
      </c>
      <c r="I339" s="108">
        <f>E339+F339</f>
        <v>16.3</v>
      </c>
    </row>
    <row r="340" spans="1:9" s="61" customFormat="1" ht="66.75" customHeight="1" x14ac:dyDescent="0.3">
      <c r="A340" s="137"/>
      <c r="B340" s="135"/>
      <c r="C340" s="78" t="s">
        <v>124</v>
      </c>
      <c r="D340" s="68" t="s">
        <v>131</v>
      </c>
      <c r="E340" s="108">
        <v>46.83</v>
      </c>
      <c r="F340" s="95">
        <v>74.099999999999994</v>
      </c>
      <c r="G340" s="95">
        <v>0</v>
      </c>
      <c r="H340" s="95">
        <v>0</v>
      </c>
      <c r="I340" s="108">
        <f>E340+F340</f>
        <v>120.92999999999999</v>
      </c>
    </row>
    <row r="341" spans="1:9" s="61" customFormat="1" ht="18.75" customHeight="1" x14ac:dyDescent="0.3">
      <c r="A341" s="182" t="s">
        <v>100</v>
      </c>
      <c r="B341" s="184" t="s">
        <v>179</v>
      </c>
      <c r="C341" s="58" t="s">
        <v>17</v>
      </c>
      <c r="D341" s="60">
        <f t="shared" ref="D341:I341" si="48">D342+D348</f>
        <v>169079</v>
      </c>
      <c r="E341" s="60">
        <f t="shared" si="48"/>
        <v>270214.71999999997</v>
      </c>
      <c r="F341" s="59">
        <f t="shared" si="48"/>
        <v>307315.32</v>
      </c>
      <c r="G341" s="59">
        <f t="shared" si="48"/>
        <v>287677.21999999997</v>
      </c>
      <c r="H341" s="59">
        <f t="shared" si="48"/>
        <v>288047.12</v>
      </c>
      <c r="I341" s="60">
        <f t="shared" si="48"/>
        <v>1322333.3800000001</v>
      </c>
    </row>
    <row r="342" spans="1:9" s="61" customFormat="1" x14ac:dyDescent="0.3">
      <c r="A342" s="182"/>
      <c r="B342" s="184"/>
      <c r="C342" s="58" t="s">
        <v>125</v>
      </c>
      <c r="D342" s="60">
        <f t="shared" ref="D342:I342" si="49">D344+D345+D346+D347</f>
        <v>169079</v>
      </c>
      <c r="E342" s="60">
        <f t="shared" si="49"/>
        <v>269432</v>
      </c>
      <c r="F342" s="59">
        <f t="shared" si="49"/>
        <v>306559.7</v>
      </c>
      <c r="G342" s="59">
        <f t="shared" si="49"/>
        <v>286921.59999999998</v>
      </c>
      <c r="H342" s="59">
        <f t="shared" si="49"/>
        <v>287291.5</v>
      </c>
      <c r="I342" s="60">
        <f t="shared" si="49"/>
        <v>1319283.8</v>
      </c>
    </row>
    <row r="343" spans="1:9" s="61" customFormat="1" x14ac:dyDescent="0.3">
      <c r="A343" s="182"/>
      <c r="B343" s="184"/>
      <c r="C343" s="58" t="s">
        <v>120</v>
      </c>
      <c r="D343" s="68"/>
      <c r="E343" s="68"/>
      <c r="F343" s="62"/>
      <c r="G343" s="72"/>
      <c r="H343" s="72"/>
      <c r="I343" s="63"/>
    </row>
    <row r="344" spans="1:9" s="64" customFormat="1" ht="37.5" x14ac:dyDescent="0.2">
      <c r="A344" s="182"/>
      <c r="B344" s="184"/>
      <c r="C344" s="58" t="s">
        <v>121</v>
      </c>
      <c r="D344" s="60">
        <v>7560</v>
      </c>
      <c r="E344" s="60">
        <v>21095.9</v>
      </c>
      <c r="F344" s="59">
        <v>23697.8</v>
      </c>
      <c r="G344" s="59">
        <v>23697.8</v>
      </c>
      <c r="H344" s="59">
        <v>23697.8</v>
      </c>
      <c r="I344" s="60">
        <f>D344+E344+F344+G344+H344</f>
        <v>99749.3</v>
      </c>
    </row>
    <row r="345" spans="1:9" s="64" customFormat="1" ht="56.25" x14ac:dyDescent="0.2">
      <c r="A345" s="182"/>
      <c r="B345" s="184"/>
      <c r="C345" s="58" t="s">
        <v>127</v>
      </c>
      <c r="D345" s="60">
        <v>14293.6</v>
      </c>
      <c r="E345" s="60">
        <v>23578.9</v>
      </c>
      <c r="F345" s="59">
        <v>32592.7</v>
      </c>
      <c r="G345" s="71">
        <v>32592.7</v>
      </c>
      <c r="H345" s="71">
        <v>32592.7</v>
      </c>
      <c r="I345" s="60">
        <f>D345+E345+F345+G345+H345</f>
        <v>135650.6</v>
      </c>
    </row>
    <row r="346" spans="1:9" s="64" customFormat="1" ht="56.25" x14ac:dyDescent="0.2">
      <c r="A346" s="182"/>
      <c r="B346" s="184"/>
      <c r="C346" s="58" t="s">
        <v>128</v>
      </c>
      <c r="D346" s="60">
        <v>1170.2</v>
      </c>
      <c r="E346" s="60">
        <v>11966.3</v>
      </c>
      <c r="F346" s="59">
        <v>15755.7</v>
      </c>
      <c r="G346" s="71">
        <v>15755.7</v>
      </c>
      <c r="H346" s="71">
        <v>15755.7</v>
      </c>
      <c r="I346" s="60">
        <f>D346+E346+F346+G346+H346</f>
        <v>60403.600000000006</v>
      </c>
    </row>
    <row r="347" spans="1:9" s="64" customFormat="1" ht="56.25" x14ac:dyDescent="0.2">
      <c r="A347" s="182"/>
      <c r="B347" s="184"/>
      <c r="C347" s="58" t="s">
        <v>124</v>
      </c>
      <c r="D347" s="60">
        <v>146055.20000000001</v>
      </c>
      <c r="E347" s="60">
        <v>212790.9</v>
      </c>
      <c r="F347" s="59">
        <v>234513.5</v>
      </c>
      <c r="G347" s="71">
        <v>214875.4</v>
      </c>
      <c r="H347" s="71">
        <v>215245.3</v>
      </c>
      <c r="I347" s="60">
        <f>D347+E347+F347+G347+H347</f>
        <v>1023480.3</v>
      </c>
    </row>
    <row r="348" spans="1:9" s="61" customFormat="1" x14ac:dyDescent="0.3">
      <c r="A348" s="182"/>
      <c r="B348" s="184"/>
      <c r="C348" s="58" t="s">
        <v>20</v>
      </c>
      <c r="D348" s="60">
        <v>0</v>
      </c>
      <c r="E348" s="60">
        <v>782.72</v>
      </c>
      <c r="F348" s="59">
        <v>755.62</v>
      </c>
      <c r="G348" s="59">
        <v>755.62</v>
      </c>
      <c r="H348" s="59">
        <v>755.62</v>
      </c>
      <c r="I348" s="60">
        <f>D348+E348+F348+G348+H348</f>
        <v>3049.58</v>
      </c>
    </row>
    <row r="349" spans="1:9" s="61" customFormat="1" ht="20.25" customHeight="1" x14ac:dyDescent="0.3">
      <c r="A349" s="182" t="s">
        <v>106</v>
      </c>
      <c r="B349" s="184" t="s">
        <v>180</v>
      </c>
      <c r="C349" s="58" t="s">
        <v>17</v>
      </c>
      <c r="D349" s="60">
        <f>D350+D353+D358</f>
        <v>40807.100000000006</v>
      </c>
      <c r="E349" s="60">
        <f>E353</f>
        <v>32532.400000000001</v>
      </c>
      <c r="F349" s="59">
        <f>F350+F353+F358</f>
        <v>41314.400000000001</v>
      </c>
      <c r="G349" s="59">
        <f>G353</f>
        <v>32184.2</v>
      </c>
      <c r="H349" s="59">
        <f>H353</f>
        <v>32324.2</v>
      </c>
      <c r="I349" s="60">
        <f>I350+I353+I358</f>
        <v>179162.30000000002</v>
      </c>
    </row>
    <row r="350" spans="1:9" s="61" customFormat="1" x14ac:dyDescent="0.3">
      <c r="A350" s="182"/>
      <c r="B350" s="184"/>
      <c r="C350" s="70" t="s">
        <v>18</v>
      </c>
      <c r="D350" s="60">
        <f>D351</f>
        <v>15053.9</v>
      </c>
      <c r="E350" s="60" t="s">
        <v>123</v>
      </c>
      <c r="F350" s="59">
        <f>F351</f>
        <v>8621.7000000000007</v>
      </c>
      <c r="G350" s="74" t="s">
        <v>123</v>
      </c>
      <c r="H350" s="74" t="s">
        <v>123</v>
      </c>
      <c r="I350" s="60">
        <f>I351</f>
        <v>23675.599999999999</v>
      </c>
    </row>
    <row r="351" spans="1:9" s="61" customFormat="1" ht="18.75" customHeight="1" x14ac:dyDescent="0.3">
      <c r="A351" s="182"/>
      <c r="B351" s="184"/>
      <c r="C351" s="183" t="s">
        <v>135</v>
      </c>
      <c r="D351" s="181">
        <v>15053.9</v>
      </c>
      <c r="E351" s="181" t="s">
        <v>123</v>
      </c>
      <c r="F351" s="180">
        <f>F361</f>
        <v>8621.7000000000007</v>
      </c>
      <c r="G351" s="188" t="s">
        <v>123</v>
      </c>
      <c r="H351" s="188" t="s">
        <v>123</v>
      </c>
      <c r="I351" s="181">
        <f>D351+F351</f>
        <v>23675.599999999999</v>
      </c>
    </row>
    <row r="352" spans="1:9" s="64" customFormat="1" ht="42.75" customHeight="1" x14ac:dyDescent="0.2">
      <c r="A352" s="182"/>
      <c r="B352" s="184"/>
      <c r="C352" s="183"/>
      <c r="D352" s="181"/>
      <c r="E352" s="181"/>
      <c r="F352" s="180"/>
      <c r="G352" s="188"/>
      <c r="H352" s="188"/>
      <c r="I352" s="181"/>
    </row>
    <row r="353" spans="1:9" s="61" customFormat="1" x14ac:dyDescent="0.3">
      <c r="A353" s="182"/>
      <c r="B353" s="184"/>
      <c r="C353" s="78" t="s">
        <v>19</v>
      </c>
      <c r="D353" s="60">
        <f t="shared" ref="D353:I353" si="50">D355+D356</f>
        <v>25195.9</v>
      </c>
      <c r="E353" s="60">
        <f t="shared" si="50"/>
        <v>32532.400000000001</v>
      </c>
      <c r="F353" s="59">
        <f t="shared" si="50"/>
        <v>32599.8</v>
      </c>
      <c r="G353" s="59">
        <f t="shared" si="50"/>
        <v>32184.2</v>
      </c>
      <c r="H353" s="59">
        <f t="shared" si="50"/>
        <v>32324.2</v>
      </c>
      <c r="I353" s="60">
        <f t="shared" si="50"/>
        <v>154836.5</v>
      </c>
    </row>
    <row r="354" spans="1:9" s="61" customFormat="1" x14ac:dyDescent="0.3">
      <c r="A354" s="182"/>
      <c r="B354" s="184"/>
      <c r="C354" s="58" t="s">
        <v>120</v>
      </c>
      <c r="D354" s="68"/>
      <c r="E354" s="68"/>
      <c r="F354" s="62"/>
      <c r="G354" s="109"/>
      <c r="H354" s="109"/>
      <c r="I354" s="68"/>
    </row>
    <row r="355" spans="1:9" s="64" customFormat="1" ht="37.5" x14ac:dyDescent="0.2">
      <c r="A355" s="182"/>
      <c r="B355" s="184"/>
      <c r="C355" s="58" t="s">
        <v>121</v>
      </c>
      <c r="D355" s="60">
        <f>D364+D374</f>
        <v>24695.9</v>
      </c>
      <c r="E355" s="60">
        <f>E364+E374</f>
        <v>30395.4</v>
      </c>
      <c r="F355" s="59">
        <f>F364+F374</f>
        <v>32099.8</v>
      </c>
      <c r="G355" s="59">
        <f>G364+G374</f>
        <v>31684.2</v>
      </c>
      <c r="H355" s="59">
        <f>H364+H374</f>
        <v>31824.2</v>
      </c>
      <c r="I355" s="60">
        <f>D355+E355+F355+G355+H355</f>
        <v>150699.5</v>
      </c>
    </row>
    <row r="356" spans="1:9" s="64" customFormat="1" ht="56.25" x14ac:dyDescent="0.2">
      <c r="A356" s="182"/>
      <c r="B356" s="184"/>
      <c r="C356" s="58" t="s">
        <v>124</v>
      </c>
      <c r="D356" s="60">
        <f>D375</f>
        <v>500</v>
      </c>
      <c r="E356" s="60">
        <f>E375</f>
        <v>2137</v>
      </c>
      <c r="F356" s="59">
        <f>F375</f>
        <v>500</v>
      </c>
      <c r="G356" s="59">
        <f>G375</f>
        <v>500</v>
      </c>
      <c r="H356" s="59">
        <f>H375</f>
        <v>500</v>
      </c>
      <c r="I356" s="60">
        <f>D356+E356+F356+G356+H356</f>
        <v>4137</v>
      </c>
    </row>
    <row r="357" spans="1:9" s="64" customFormat="1" ht="56.25" x14ac:dyDescent="0.2">
      <c r="A357" s="182"/>
      <c r="B357" s="184"/>
      <c r="C357" s="58" t="s">
        <v>130</v>
      </c>
      <c r="D357" s="68" t="s">
        <v>131</v>
      </c>
      <c r="E357" s="68" t="s">
        <v>131</v>
      </c>
      <c r="F357" s="62" t="s">
        <v>131</v>
      </c>
      <c r="G357" s="72" t="s">
        <v>131</v>
      </c>
      <c r="H357" s="72" t="s">
        <v>131</v>
      </c>
      <c r="I357" s="68" t="s">
        <v>131</v>
      </c>
    </row>
    <row r="358" spans="1:9" s="64" customFormat="1" x14ac:dyDescent="0.2">
      <c r="A358" s="182"/>
      <c r="B358" s="184"/>
      <c r="C358" s="58" t="s">
        <v>20</v>
      </c>
      <c r="D358" s="60">
        <f>D366</f>
        <v>557.29999999999995</v>
      </c>
      <c r="E358" s="73" t="s">
        <v>123</v>
      </c>
      <c r="F358" s="110">
        <f>F366</f>
        <v>92.9</v>
      </c>
      <c r="G358" s="111" t="s">
        <v>123</v>
      </c>
      <c r="H358" s="111" t="s">
        <v>123</v>
      </c>
      <c r="I358" s="60">
        <f>D358+F358</f>
        <v>650.19999999999993</v>
      </c>
    </row>
    <row r="359" spans="1:9" s="61" customFormat="1" ht="18.75" customHeight="1" x14ac:dyDescent="0.3">
      <c r="A359" s="171" t="s">
        <v>108</v>
      </c>
      <c r="B359" s="168" t="s">
        <v>181</v>
      </c>
      <c r="C359" s="58" t="s">
        <v>17</v>
      </c>
      <c r="D359" s="60">
        <f>D360+D363+D366</f>
        <v>36620.100000000006</v>
      </c>
      <c r="E359" s="60">
        <f>E363</f>
        <v>24828.9</v>
      </c>
      <c r="F359" s="59">
        <f>F360+F363+F366</f>
        <v>34756.400000000001</v>
      </c>
      <c r="G359" s="59">
        <f>G363</f>
        <v>25626.2</v>
      </c>
      <c r="H359" s="59">
        <f>H363</f>
        <v>25766.2</v>
      </c>
      <c r="I359" s="60">
        <f>I360+I363+I366</f>
        <v>147597.80000000002</v>
      </c>
    </row>
    <row r="360" spans="1:9" s="61" customFormat="1" x14ac:dyDescent="0.3">
      <c r="A360" s="171"/>
      <c r="B360" s="168"/>
      <c r="C360" s="70" t="s">
        <v>18</v>
      </c>
      <c r="D360" s="60">
        <f>D361</f>
        <v>15053.9</v>
      </c>
      <c r="E360" s="60" t="s">
        <v>123</v>
      </c>
      <c r="F360" s="59">
        <f>F361</f>
        <v>8621.7000000000007</v>
      </c>
      <c r="G360" s="74" t="s">
        <v>123</v>
      </c>
      <c r="H360" s="74" t="s">
        <v>123</v>
      </c>
      <c r="I360" s="60">
        <f>I361</f>
        <v>23675.599999999999</v>
      </c>
    </row>
    <row r="361" spans="1:9" s="61" customFormat="1" ht="18.75" customHeight="1" x14ac:dyDescent="0.3">
      <c r="A361" s="171"/>
      <c r="B361" s="168"/>
      <c r="C361" s="183" t="s">
        <v>135</v>
      </c>
      <c r="D361" s="181">
        <v>15053.9</v>
      </c>
      <c r="E361" s="181" t="s">
        <v>123</v>
      </c>
      <c r="F361" s="180">
        <v>8621.7000000000007</v>
      </c>
      <c r="G361" s="188" t="s">
        <v>123</v>
      </c>
      <c r="H361" s="188" t="s">
        <v>123</v>
      </c>
      <c r="I361" s="181">
        <f>D361+F361</f>
        <v>23675.599999999999</v>
      </c>
    </row>
    <row r="362" spans="1:9" s="64" customFormat="1" ht="44.25" customHeight="1" x14ac:dyDescent="0.2">
      <c r="A362" s="171"/>
      <c r="B362" s="168"/>
      <c r="C362" s="183"/>
      <c r="D362" s="181"/>
      <c r="E362" s="181"/>
      <c r="F362" s="180"/>
      <c r="G362" s="188"/>
      <c r="H362" s="188"/>
      <c r="I362" s="181"/>
    </row>
    <row r="363" spans="1:9" s="61" customFormat="1" x14ac:dyDescent="0.3">
      <c r="A363" s="171"/>
      <c r="B363" s="168"/>
      <c r="C363" s="87" t="s">
        <v>125</v>
      </c>
      <c r="D363" s="60">
        <f t="shared" ref="D363:I363" si="51">D364</f>
        <v>21008.9</v>
      </c>
      <c r="E363" s="60">
        <f t="shared" si="51"/>
        <v>24828.9</v>
      </c>
      <c r="F363" s="59">
        <f t="shared" si="51"/>
        <v>26041.8</v>
      </c>
      <c r="G363" s="59">
        <f t="shared" si="51"/>
        <v>25626.2</v>
      </c>
      <c r="H363" s="59">
        <f t="shared" si="51"/>
        <v>25766.2</v>
      </c>
      <c r="I363" s="60">
        <f t="shared" si="51"/>
        <v>123272</v>
      </c>
    </row>
    <row r="364" spans="1:9" s="61" customFormat="1" ht="18.75" customHeight="1" x14ac:dyDescent="0.3">
      <c r="A364" s="171"/>
      <c r="B364" s="168"/>
      <c r="C364" s="183" t="s">
        <v>135</v>
      </c>
      <c r="D364" s="181">
        <v>21008.9</v>
      </c>
      <c r="E364" s="181">
        <v>24828.9</v>
      </c>
      <c r="F364" s="180">
        <v>26041.8</v>
      </c>
      <c r="G364" s="180">
        <v>25626.2</v>
      </c>
      <c r="H364" s="180">
        <v>25766.2</v>
      </c>
      <c r="I364" s="181">
        <f>D364+E364+F364+G364+H364</f>
        <v>123272</v>
      </c>
    </row>
    <row r="365" spans="1:9" s="64" customFormat="1" ht="43.5" customHeight="1" x14ac:dyDescent="0.2">
      <c r="A365" s="171"/>
      <c r="B365" s="168"/>
      <c r="C365" s="183"/>
      <c r="D365" s="181"/>
      <c r="E365" s="181"/>
      <c r="F365" s="180"/>
      <c r="G365" s="180"/>
      <c r="H365" s="180"/>
      <c r="I365" s="181"/>
    </row>
    <row r="366" spans="1:9" s="61" customFormat="1" ht="21" customHeight="1" x14ac:dyDescent="0.3">
      <c r="A366" s="171"/>
      <c r="B366" s="168"/>
      <c r="C366" s="78" t="s">
        <v>20</v>
      </c>
      <c r="D366" s="60">
        <v>557.29999999999995</v>
      </c>
      <c r="E366" s="112" t="s">
        <v>123</v>
      </c>
      <c r="F366" s="110">
        <v>92.9</v>
      </c>
      <c r="G366" s="74" t="s">
        <v>123</v>
      </c>
      <c r="H366" s="74" t="s">
        <v>123</v>
      </c>
      <c r="I366" s="60">
        <f>D366+F366</f>
        <v>650.19999999999993</v>
      </c>
    </row>
    <row r="367" spans="1:9" s="61" customFormat="1" ht="44.25" customHeight="1" x14ac:dyDescent="0.3">
      <c r="A367" s="171" t="s">
        <v>110</v>
      </c>
      <c r="B367" s="168" t="s">
        <v>182</v>
      </c>
      <c r="C367" s="78" t="s">
        <v>121</v>
      </c>
      <c r="D367" s="112" t="s">
        <v>123</v>
      </c>
      <c r="E367" s="112" t="s">
        <v>131</v>
      </c>
      <c r="F367" s="110" t="s">
        <v>131</v>
      </c>
      <c r="G367" s="113" t="s">
        <v>131</v>
      </c>
      <c r="H367" s="113" t="s">
        <v>131</v>
      </c>
      <c r="I367" s="112" t="s">
        <v>131</v>
      </c>
    </row>
    <row r="368" spans="1:9" s="61" customFormat="1" ht="64.5" customHeight="1" x14ac:dyDescent="0.3">
      <c r="A368" s="171"/>
      <c r="B368" s="168"/>
      <c r="C368" s="78" t="s">
        <v>124</v>
      </c>
      <c r="D368" s="112" t="s">
        <v>123</v>
      </c>
      <c r="E368" s="112" t="s">
        <v>131</v>
      </c>
      <c r="F368" s="110" t="s">
        <v>131</v>
      </c>
      <c r="G368" s="113" t="s">
        <v>131</v>
      </c>
      <c r="H368" s="113" t="s">
        <v>131</v>
      </c>
      <c r="I368" s="112" t="s">
        <v>131</v>
      </c>
    </row>
    <row r="369" spans="1:9" s="61" customFormat="1" ht="18.75" customHeight="1" x14ac:dyDescent="0.3">
      <c r="A369" s="186" t="s">
        <v>183</v>
      </c>
      <c r="B369" s="168" t="s">
        <v>184</v>
      </c>
      <c r="C369" s="138" t="s">
        <v>17</v>
      </c>
      <c r="D369" s="60">
        <f t="shared" ref="D369:I369" si="52">D372</f>
        <v>4187</v>
      </c>
      <c r="E369" s="60">
        <f t="shared" si="52"/>
        <v>7703.5</v>
      </c>
      <c r="F369" s="59">
        <f t="shared" si="52"/>
        <v>6558</v>
      </c>
      <c r="G369" s="59">
        <f t="shared" si="52"/>
        <v>6558</v>
      </c>
      <c r="H369" s="59">
        <f t="shared" si="52"/>
        <v>6558</v>
      </c>
      <c r="I369" s="60">
        <f t="shared" si="52"/>
        <v>31564.5</v>
      </c>
    </row>
    <row r="370" spans="1:9" s="61" customFormat="1" ht="37.5" hidden="1" customHeight="1" x14ac:dyDescent="0.3">
      <c r="A370" s="187"/>
      <c r="B370" s="169"/>
      <c r="C370" s="138" t="s">
        <v>137</v>
      </c>
      <c r="D370" s="77">
        <v>0</v>
      </c>
      <c r="E370" s="77">
        <v>0</v>
      </c>
      <c r="F370" s="77">
        <v>0</v>
      </c>
      <c r="G370" s="77">
        <v>0</v>
      </c>
      <c r="H370" s="77">
        <v>0</v>
      </c>
      <c r="I370" s="77">
        <v>0</v>
      </c>
    </row>
    <row r="371" spans="1:9" s="64" customFormat="1" ht="37.5" hidden="1" customHeight="1" x14ac:dyDescent="0.2">
      <c r="A371" s="187"/>
      <c r="B371" s="169"/>
      <c r="C371" s="138" t="s">
        <v>121</v>
      </c>
      <c r="D371" s="77">
        <v>0</v>
      </c>
      <c r="E371" s="77">
        <v>0</v>
      </c>
      <c r="F371" s="77">
        <v>0</v>
      </c>
      <c r="G371" s="77">
        <v>0</v>
      </c>
      <c r="H371" s="77">
        <v>0</v>
      </c>
      <c r="I371" s="77">
        <v>0</v>
      </c>
    </row>
    <row r="372" spans="1:9" s="61" customFormat="1" x14ac:dyDescent="0.3">
      <c r="A372" s="187"/>
      <c r="B372" s="169"/>
      <c r="C372" s="138" t="s">
        <v>125</v>
      </c>
      <c r="D372" s="60">
        <f t="shared" ref="D372:I372" si="53">D374+D375</f>
        <v>4187</v>
      </c>
      <c r="E372" s="60">
        <f t="shared" si="53"/>
        <v>7703.5</v>
      </c>
      <c r="F372" s="59">
        <f t="shared" si="53"/>
        <v>6558</v>
      </c>
      <c r="G372" s="59">
        <f t="shared" si="53"/>
        <v>6558</v>
      </c>
      <c r="H372" s="59">
        <f t="shared" si="53"/>
        <v>6558</v>
      </c>
      <c r="I372" s="60">
        <f t="shared" si="53"/>
        <v>31564.5</v>
      </c>
    </row>
    <row r="373" spans="1:9" s="61" customFormat="1" x14ac:dyDescent="0.3">
      <c r="A373" s="187"/>
      <c r="B373" s="169"/>
      <c r="C373" s="138" t="s">
        <v>120</v>
      </c>
      <c r="D373" s="68"/>
      <c r="E373" s="68"/>
      <c r="F373" s="62"/>
      <c r="G373" s="72"/>
      <c r="H373" s="72"/>
      <c r="I373" s="68"/>
    </row>
    <row r="374" spans="1:9" s="64" customFormat="1" ht="37.5" x14ac:dyDescent="0.2">
      <c r="A374" s="187"/>
      <c r="B374" s="169"/>
      <c r="C374" s="138" t="s">
        <v>121</v>
      </c>
      <c r="D374" s="60">
        <v>3687</v>
      </c>
      <c r="E374" s="60">
        <v>5566.5</v>
      </c>
      <c r="F374" s="59">
        <v>6058</v>
      </c>
      <c r="G374" s="71">
        <v>6058</v>
      </c>
      <c r="H374" s="71">
        <v>6058</v>
      </c>
      <c r="I374" s="60">
        <f>D374+E374+F374+G374+H374</f>
        <v>27427.5</v>
      </c>
    </row>
    <row r="375" spans="1:9" s="64" customFormat="1" ht="56.25" x14ac:dyDescent="0.2">
      <c r="A375" s="187"/>
      <c r="B375" s="169"/>
      <c r="C375" s="138" t="s">
        <v>124</v>
      </c>
      <c r="D375" s="60">
        <v>500</v>
      </c>
      <c r="E375" s="60">
        <v>2137</v>
      </c>
      <c r="F375" s="59">
        <v>500</v>
      </c>
      <c r="G375" s="71">
        <v>500</v>
      </c>
      <c r="H375" s="71">
        <v>500</v>
      </c>
      <c r="I375" s="60">
        <f>D375+E375+F375+G375+H375</f>
        <v>4137</v>
      </c>
    </row>
    <row r="376" spans="1:9" s="64" customFormat="1" ht="56.25" x14ac:dyDescent="0.2">
      <c r="A376" s="137"/>
      <c r="B376" s="135"/>
      <c r="C376" s="58" t="s">
        <v>130</v>
      </c>
      <c r="D376" s="68" t="s">
        <v>131</v>
      </c>
      <c r="E376" s="68" t="s">
        <v>131</v>
      </c>
      <c r="F376" s="62" t="s">
        <v>131</v>
      </c>
      <c r="G376" s="72" t="s">
        <v>131</v>
      </c>
      <c r="H376" s="72" t="s">
        <v>131</v>
      </c>
      <c r="I376" s="68" t="s">
        <v>131</v>
      </c>
    </row>
    <row r="377" spans="1:9" s="61" customFormat="1" ht="18.75" hidden="1" customHeight="1" x14ac:dyDescent="0.3">
      <c r="A377" s="129"/>
      <c r="B377" s="130"/>
      <c r="C377" s="58" t="s">
        <v>20</v>
      </c>
      <c r="D377" s="66">
        <v>0</v>
      </c>
      <c r="E377" s="67">
        <v>0</v>
      </c>
      <c r="F377" s="67">
        <v>0</v>
      </c>
      <c r="G377" s="67">
        <v>0</v>
      </c>
      <c r="H377" s="67">
        <v>0</v>
      </c>
      <c r="I377" s="67">
        <v>0</v>
      </c>
    </row>
    <row r="378" spans="1:9" s="61" customFormat="1" ht="37.5" hidden="1" customHeight="1" x14ac:dyDescent="0.3">
      <c r="A378" s="129"/>
      <c r="B378" s="130"/>
      <c r="C378" s="58" t="s">
        <v>21</v>
      </c>
      <c r="D378" s="66">
        <v>0</v>
      </c>
      <c r="E378" s="67">
        <v>0</v>
      </c>
      <c r="F378" s="67">
        <v>0</v>
      </c>
      <c r="G378" s="67">
        <v>0</v>
      </c>
      <c r="H378" s="67">
        <v>0</v>
      </c>
      <c r="I378" s="67">
        <v>0</v>
      </c>
    </row>
    <row r="379" spans="1:9" s="61" customFormat="1" ht="18.75" customHeight="1" x14ac:dyDescent="0.3">
      <c r="A379" s="171" t="s">
        <v>112</v>
      </c>
      <c r="B379" s="168" t="s">
        <v>185</v>
      </c>
      <c r="C379" s="58" t="s">
        <v>17</v>
      </c>
      <c r="D379" s="60">
        <f t="shared" ref="D379:I379" si="54">D380+D383</f>
        <v>205882.05</v>
      </c>
      <c r="E379" s="60">
        <f t="shared" si="54"/>
        <v>224219</v>
      </c>
      <c r="F379" s="59">
        <f t="shared" si="54"/>
        <v>243957</v>
      </c>
      <c r="G379" s="59">
        <f t="shared" si="54"/>
        <v>245026.8</v>
      </c>
      <c r="H379" s="59">
        <f t="shared" si="54"/>
        <v>245554.9</v>
      </c>
      <c r="I379" s="60">
        <f t="shared" si="54"/>
        <v>1164639.75</v>
      </c>
    </row>
    <row r="380" spans="1:9" s="61" customFormat="1" x14ac:dyDescent="0.3">
      <c r="A380" s="171"/>
      <c r="B380" s="168"/>
      <c r="C380" s="70" t="s">
        <v>134</v>
      </c>
      <c r="D380" s="60">
        <f t="shared" ref="D380:I380" si="55">D381</f>
        <v>11978.9</v>
      </c>
      <c r="E380" s="60">
        <f t="shared" si="55"/>
        <v>11998.2</v>
      </c>
      <c r="F380" s="59">
        <f t="shared" si="55"/>
        <v>11879.5</v>
      </c>
      <c r="G380" s="59">
        <f t="shared" si="55"/>
        <v>12087.8</v>
      </c>
      <c r="H380" s="59">
        <f t="shared" si="55"/>
        <v>12451.9</v>
      </c>
      <c r="I380" s="60">
        <f t="shared" si="55"/>
        <v>60396.299999999996</v>
      </c>
    </row>
    <row r="381" spans="1:9" s="61" customFormat="1" ht="18.75" customHeight="1" x14ac:dyDescent="0.3">
      <c r="A381" s="171"/>
      <c r="B381" s="168"/>
      <c r="C381" s="183" t="s">
        <v>135</v>
      </c>
      <c r="D381" s="181">
        <v>11978.9</v>
      </c>
      <c r="E381" s="181">
        <v>11998.2</v>
      </c>
      <c r="F381" s="180">
        <v>11879.5</v>
      </c>
      <c r="G381" s="180">
        <v>12087.8</v>
      </c>
      <c r="H381" s="180">
        <v>12451.9</v>
      </c>
      <c r="I381" s="181">
        <f>D381+E381+F381+G381+H381</f>
        <v>60396.299999999996</v>
      </c>
    </row>
    <row r="382" spans="1:9" s="64" customFormat="1" ht="48" customHeight="1" x14ac:dyDescent="0.2">
      <c r="A382" s="171"/>
      <c r="B382" s="168"/>
      <c r="C382" s="183"/>
      <c r="D382" s="181"/>
      <c r="E382" s="181"/>
      <c r="F382" s="180"/>
      <c r="G382" s="180"/>
      <c r="H382" s="180"/>
      <c r="I382" s="181"/>
    </row>
    <row r="383" spans="1:9" s="69" customFormat="1" x14ac:dyDescent="0.3">
      <c r="A383" s="171"/>
      <c r="B383" s="168"/>
      <c r="C383" s="87" t="s">
        <v>125</v>
      </c>
      <c r="D383" s="60">
        <f t="shared" ref="D383:I383" si="56">D384</f>
        <v>193903.15</v>
      </c>
      <c r="E383" s="60">
        <f t="shared" si="56"/>
        <v>212220.79999999999</v>
      </c>
      <c r="F383" s="59">
        <f t="shared" si="56"/>
        <v>232077.5</v>
      </c>
      <c r="G383" s="59">
        <f t="shared" si="56"/>
        <v>232939</v>
      </c>
      <c r="H383" s="59">
        <f t="shared" si="56"/>
        <v>233103</v>
      </c>
      <c r="I383" s="60">
        <f t="shared" si="56"/>
        <v>1104243.45</v>
      </c>
    </row>
    <row r="384" spans="1:9" ht="60.75" customHeight="1" x14ac:dyDescent="0.25">
      <c r="A384" s="171"/>
      <c r="B384" s="168"/>
      <c r="C384" s="114" t="s">
        <v>135</v>
      </c>
      <c r="D384" s="60">
        <v>193903.15</v>
      </c>
      <c r="E384" s="60">
        <v>212220.79999999999</v>
      </c>
      <c r="F384" s="84">
        <v>232077.5</v>
      </c>
      <c r="G384" s="85">
        <v>232939</v>
      </c>
      <c r="H384" s="85">
        <v>233103</v>
      </c>
      <c r="I384" s="83">
        <f>D384+E384+F384+G384+H384</f>
        <v>1104243.45</v>
      </c>
    </row>
    <row r="385" spans="1:9" ht="23.25" customHeight="1" x14ac:dyDescent="0.35">
      <c r="A385" s="200" t="s">
        <v>186</v>
      </c>
      <c r="B385" s="200"/>
      <c r="C385" s="200"/>
      <c r="D385" s="200"/>
      <c r="E385" s="200"/>
      <c r="F385" s="200"/>
      <c r="G385" s="200"/>
      <c r="H385" s="200"/>
      <c r="I385" s="200"/>
    </row>
    <row r="386" spans="1:9" ht="47.25" customHeight="1" x14ac:dyDescent="0.35">
      <c r="A386" s="201" t="s">
        <v>193</v>
      </c>
      <c r="B386" s="201"/>
      <c r="C386" s="201"/>
      <c r="D386" s="201"/>
      <c r="E386" s="201"/>
      <c r="F386" s="201"/>
      <c r="G386" s="201"/>
      <c r="H386" s="201"/>
      <c r="I386" s="201"/>
    </row>
    <row r="387" spans="1:9" x14ac:dyDescent="0.3">
      <c r="D387" s="115"/>
      <c r="E387" s="116"/>
      <c r="F387" s="117"/>
      <c r="G387" s="117"/>
      <c r="H387" s="115"/>
      <c r="I387" s="46"/>
    </row>
    <row r="388" spans="1:9" x14ac:dyDescent="0.3">
      <c r="D388" s="115"/>
      <c r="E388" s="116"/>
      <c r="F388" s="117"/>
      <c r="G388" s="117"/>
      <c r="H388" s="115"/>
      <c r="I388" s="46"/>
    </row>
    <row r="389" spans="1:9" x14ac:dyDescent="0.3">
      <c r="D389" s="115"/>
      <c r="E389" s="116"/>
      <c r="F389" s="117"/>
      <c r="G389" s="117"/>
      <c r="H389" s="115"/>
      <c r="I389" s="46"/>
    </row>
    <row r="390" spans="1:9" x14ac:dyDescent="0.3">
      <c r="A390" s="202" t="s">
        <v>187</v>
      </c>
      <c r="B390" s="202"/>
      <c r="C390" s="202"/>
      <c r="D390" s="202"/>
      <c r="E390" s="202"/>
      <c r="F390" s="202"/>
      <c r="G390" s="202"/>
      <c r="H390" s="202"/>
      <c r="I390" s="202"/>
    </row>
    <row r="391" spans="1:9" x14ac:dyDescent="0.3">
      <c r="D391" s="115"/>
      <c r="E391" s="116"/>
      <c r="F391" s="117"/>
      <c r="G391" s="117"/>
      <c r="H391" s="115"/>
      <c r="I391" s="46"/>
    </row>
    <row r="392" spans="1:9" x14ac:dyDescent="0.3">
      <c r="D392" s="115"/>
      <c r="E392" s="116"/>
      <c r="F392" s="117"/>
      <c r="G392" s="117"/>
      <c r="H392" s="115"/>
      <c r="I392" s="46"/>
    </row>
    <row r="393" spans="1:9" x14ac:dyDescent="0.3">
      <c r="D393" s="115"/>
      <c r="E393" s="116"/>
      <c r="F393" s="117"/>
      <c r="G393" s="117"/>
      <c r="H393" s="115"/>
      <c r="I393" s="46"/>
    </row>
    <row r="394" spans="1:9" x14ac:dyDescent="0.3">
      <c r="D394" s="115"/>
      <c r="E394" s="116"/>
      <c r="F394" s="117"/>
      <c r="G394" s="117"/>
      <c r="H394" s="115"/>
      <c r="I394" s="46"/>
    </row>
  </sheetData>
  <autoFilter ref="A14:I386"/>
  <mergeCells count="417">
    <mergeCell ref="F381:F382"/>
    <mergeCell ref="G381:G382"/>
    <mergeCell ref="H381:H382"/>
    <mergeCell ref="I381:I382"/>
    <mergeCell ref="A385:I385"/>
    <mergeCell ref="A386:I386"/>
    <mergeCell ref="A390:I390"/>
    <mergeCell ref="A367:A368"/>
    <mergeCell ref="B367:B368"/>
    <mergeCell ref="A379:A384"/>
    <mergeCell ref="B379:B384"/>
    <mergeCell ref="C381:C382"/>
    <mergeCell ref="D381:D382"/>
    <mergeCell ref="E381:E382"/>
    <mergeCell ref="A369:A375"/>
    <mergeCell ref="B369:B375"/>
    <mergeCell ref="A359:A366"/>
    <mergeCell ref="B359:B366"/>
    <mergeCell ref="C361:C362"/>
    <mergeCell ref="D361:D362"/>
    <mergeCell ref="E361:E362"/>
    <mergeCell ref="F361:F362"/>
    <mergeCell ref="G361:G362"/>
    <mergeCell ref="H361:H362"/>
    <mergeCell ref="I361:I362"/>
    <mergeCell ref="C364:C365"/>
    <mergeCell ref="D364:D365"/>
    <mergeCell ref="E364:E365"/>
    <mergeCell ref="F364:F365"/>
    <mergeCell ref="G364:G365"/>
    <mergeCell ref="H364:H365"/>
    <mergeCell ref="I364:I365"/>
    <mergeCell ref="A349:A358"/>
    <mergeCell ref="B349:B358"/>
    <mergeCell ref="C351:C352"/>
    <mergeCell ref="D351:D352"/>
    <mergeCell ref="E351:E352"/>
    <mergeCell ref="F351:F352"/>
    <mergeCell ref="G351:G352"/>
    <mergeCell ref="H351:H352"/>
    <mergeCell ref="I351:I352"/>
    <mergeCell ref="F325:F326"/>
    <mergeCell ref="G325:G326"/>
    <mergeCell ref="H325:H326"/>
    <mergeCell ref="I325:I326"/>
    <mergeCell ref="A327:A331"/>
    <mergeCell ref="B327:B331"/>
    <mergeCell ref="A341:A348"/>
    <mergeCell ref="B341:B348"/>
    <mergeCell ref="A332:A339"/>
    <mergeCell ref="B332:B339"/>
    <mergeCell ref="A306:A310"/>
    <mergeCell ref="B306:B310"/>
    <mergeCell ref="A323:A326"/>
    <mergeCell ref="B323:B326"/>
    <mergeCell ref="C325:C326"/>
    <mergeCell ref="D325:D326"/>
    <mergeCell ref="E325:E326"/>
    <mergeCell ref="A311:A320"/>
    <mergeCell ref="A321:A322"/>
    <mergeCell ref="B311:B320"/>
    <mergeCell ref="B321:B322"/>
    <mergeCell ref="A293:A303"/>
    <mergeCell ref="B293:B303"/>
    <mergeCell ref="C295:C296"/>
    <mergeCell ref="D295:D296"/>
    <mergeCell ref="E295:E296"/>
    <mergeCell ref="F295:F296"/>
    <mergeCell ref="G295:G296"/>
    <mergeCell ref="H295:H296"/>
    <mergeCell ref="I295:I296"/>
    <mergeCell ref="A285:A292"/>
    <mergeCell ref="B285:B292"/>
    <mergeCell ref="C289:C290"/>
    <mergeCell ref="D289:D290"/>
    <mergeCell ref="E289:E290"/>
    <mergeCell ref="F289:F290"/>
    <mergeCell ref="G289:G290"/>
    <mergeCell ref="H289:H290"/>
    <mergeCell ref="I289:I290"/>
    <mergeCell ref="A277:A284"/>
    <mergeCell ref="B277:B284"/>
    <mergeCell ref="C281:C282"/>
    <mergeCell ref="D281:D282"/>
    <mergeCell ref="E281:E282"/>
    <mergeCell ref="F281:F282"/>
    <mergeCell ref="G281:G282"/>
    <mergeCell ref="H281:H282"/>
    <mergeCell ref="I281:I282"/>
    <mergeCell ref="C268:C269"/>
    <mergeCell ref="D268:D269"/>
    <mergeCell ref="E268:E269"/>
    <mergeCell ref="F268:F269"/>
    <mergeCell ref="G268:G269"/>
    <mergeCell ref="H268:H269"/>
    <mergeCell ref="I268:I269"/>
    <mergeCell ref="A266:A273"/>
    <mergeCell ref="B266:B273"/>
    <mergeCell ref="A258:A264"/>
    <mergeCell ref="B258:B264"/>
    <mergeCell ref="C258:C264"/>
    <mergeCell ref="D258:D264"/>
    <mergeCell ref="E258:E264"/>
    <mergeCell ref="F258:F264"/>
    <mergeCell ref="G258:G264"/>
    <mergeCell ref="H258:H264"/>
    <mergeCell ref="I258:I264"/>
    <mergeCell ref="A251:A257"/>
    <mergeCell ref="B251:B257"/>
    <mergeCell ref="C253:C254"/>
    <mergeCell ref="D253:D254"/>
    <mergeCell ref="E253:E254"/>
    <mergeCell ref="F253:F254"/>
    <mergeCell ref="G253:G254"/>
    <mergeCell ref="H253:H254"/>
    <mergeCell ref="I253:I254"/>
    <mergeCell ref="C256:C257"/>
    <mergeCell ref="D256:D257"/>
    <mergeCell ref="E256:E257"/>
    <mergeCell ref="F256:F257"/>
    <mergeCell ref="G256:G257"/>
    <mergeCell ref="H256:H257"/>
    <mergeCell ref="I256:I257"/>
    <mergeCell ref="A243:A250"/>
    <mergeCell ref="B243:B250"/>
    <mergeCell ref="C247:C248"/>
    <mergeCell ref="D247:D248"/>
    <mergeCell ref="E247:E248"/>
    <mergeCell ref="F247:F248"/>
    <mergeCell ref="G247:G248"/>
    <mergeCell ref="H247:H248"/>
    <mergeCell ref="I247:I248"/>
    <mergeCell ref="A235:A242"/>
    <mergeCell ref="B235:B242"/>
    <mergeCell ref="C239:C240"/>
    <mergeCell ref="D239:D240"/>
    <mergeCell ref="E239:E240"/>
    <mergeCell ref="F239:F240"/>
    <mergeCell ref="G239:G240"/>
    <mergeCell ref="H239:H240"/>
    <mergeCell ref="I239:I240"/>
    <mergeCell ref="A228:A234"/>
    <mergeCell ref="B228:B234"/>
    <mergeCell ref="C230:C231"/>
    <mergeCell ref="D230:D231"/>
    <mergeCell ref="E230:E231"/>
    <mergeCell ref="F230:F231"/>
    <mergeCell ref="G230:G231"/>
    <mergeCell ref="H230:H231"/>
    <mergeCell ref="I230:I231"/>
    <mergeCell ref="C233:C234"/>
    <mergeCell ref="D233:D234"/>
    <mergeCell ref="E233:E234"/>
    <mergeCell ref="F233:F234"/>
    <mergeCell ref="G233:G234"/>
    <mergeCell ref="H233:H234"/>
    <mergeCell ref="I233:I234"/>
    <mergeCell ref="A223:A227"/>
    <mergeCell ref="B223:B227"/>
    <mergeCell ref="C225:C226"/>
    <mergeCell ref="D225:D226"/>
    <mergeCell ref="E225:E226"/>
    <mergeCell ref="F225:F226"/>
    <mergeCell ref="G225:G226"/>
    <mergeCell ref="H225:H226"/>
    <mergeCell ref="I225:I226"/>
    <mergeCell ref="A214:A215"/>
    <mergeCell ref="A216:A219"/>
    <mergeCell ref="H205:H206"/>
    <mergeCell ref="I205:I206"/>
    <mergeCell ref="C209:C210"/>
    <mergeCell ref="D209:D210"/>
    <mergeCell ref="E209:E210"/>
    <mergeCell ref="F209:F210"/>
    <mergeCell ref="G209:G210"/>
    <mergeCell ref="H209:H210"/>
    <mergeCell ref="I209:I210"/>
    <mergeCell ref="C218:C219"/>
    <mergeCell ref="D218:D219"/>
    <mergeCell ref="E218:E219"/>
    <mergeCell ref="F218:F219"/>
    <mergeCell ref="G218:G219"/>
    <mergeCell ref="H218:H219"/>
    <mergeCell ref="I218:I219"/>
    <mergeCell ref="B214:B215"/>
    <mergeCell ref="B216:B219"/>
    <mergeCell ref="A198:A202"/>
    <mergeCell ref="B198:B202"/>
    <mergeCell ref="A203:A213"/>
    <mergeCell ref="B203:B213"/>
    <mergeCell ref="C205:C206"/>
    <mergeCell ref="D205:D206"/>
    <mergeCell ref="E205:E206"/>
    <mergeCell ref="F205:F206"/>
    <mergeCell ref="G205:G206"/>
    <mergeCell ref="F189:F190"/>
    <mergeCell ref="G189:G190"/>
    <mergeCell ref="H189:H190"/>
    <mergeCell ref="I189:I190"/>
    <mergeCell ref="A191:A197"/>
    <mergeCell ref="B191:B197"/>
    <mergeCell ref="C193:C194"/>
    <mergeCell ref="D193:D194"/>
    <mergeCell ref="E193:E194"/>
    <mergeCell ref="F193:F194"/>
    <mergeCell ref="G193:G194"/>
    <mergeCell ref="H193:H194"/>
    <mergeCell ref="I193:I194"/>
    <mergeCell ref="C196:C197"/>
    <mergeCell ref="D196:D197"/>
    <mergeCell ref="E196:E197"/>
    <mergeCell ref="F196:F197"/>
    <mergeCell ref="G196:G197"/>
    <mergeCell ref="H196:H197"/>
    <mergeCell ref="I196:I197"/>
    <mergeCell ref="A173:A177"/>
    <mergeCell ref="B173:B177"/>
    <mergeCell ref="A178:A184"/>
    <mergeCell ref="B178:B184"/>
    <mergeCell ref="A185:A190"/>
    <mergeCell ref="B185:B190"/>
    <mergeCell ref="C189:C190"/>
    <mergeCell ref="D189:D190"/>
    <mergeCell ref="E189:E190"/>
    <mergeCell ref="A169:A172"/>
    <mergeCell ref="B169:B172"/>
    <mergeCell ref="C171:C172"/>
    <mergeCell ref="D171:D172"/>
    <mergeCell ref="E171:E172"/>
    <mergeCell ref="F171:F172"/>
    <mergeCell ref="G171:G172"/>
    <mergeCell ref="H171:H172"/>
    <mergeCell ref="I171:I172"/>
    <mergeCell ref="A159:A168"/>
    <mergeCell ref="B159:B168"/>
    <mergeCell ref="C161:C162"/>
    <mergeCell ref="D161:D162"/>
    <mergeCell ref="E161:E162"/>
    <mergeCell ref="F161:F162"/>
    <mergeCell ref="G161:G162"/>
    <mergeCell ref="H161:H162"/>
    <mergeCell ref="I161:I162"/>
    <mergeCell ref="C164:C165"/>
    <mergeCell ref="D164:D165"/>
    <mergeCell ref="E164:E165"/>
    <mergeCell ref="F164:F165"/>
    <mergeCell ref="G164:G165"/>
    <mergeCell ref="H164:H165"/>
    <mergeCell ref="I164:I165"/>
    <mergeCell ref="H142:H143"/>
    <mergeCell ref="I142:I143"/>
    <mergeCell ref="B140:B143"/>
    <mergeCell ref="B144:B145"/>
    <mergeCell ref="A146:A158"/>
    <mergeCell ref="B146:B158"/>
    <mergeCell ref="C148:C149"/>
    <mergeCell ref="D148:D149"/>
    <mergeCell ref="E148:E149"/>
    <mergeCell ref="F148:F149"/>
    <mergeCell ref="G148:G149"/>
    <mergeCell ref="H148:H149"/>
    <mergeCell ref="I148:I149"/>
    <mergeCell ref="A140:A143"/>
    <mergeCell ref="A144:A145"/>
    <mergeCell ref="A131:A138"/>
    <mergeCell ref="B131:B138"/>
    <mergeCell ref="C133:C134"/>
    <mergeCell ref="D133:D134"/>
    <mergeCell ref="E133:E134"/>
    <mergeCell ref="F133:F134"/>
    <mergeCell ref="G133:G134"/>
    <mergeCell ref="C142:C143"/>
    <mergeCell ref="D142:D143"/>
    <mergeCell ref="E142:E143"/>
    <mergeCell ref="F142:F143"/>
    <mergeCell ref="G142:G143"/>
    <mergeCell ref="H133:H134"/>
    <mergeCell ref="I133:I134"/>
    <mergeCell ref="C136:C137"/>
    <mergeCell ref="D136:D137"/>
    <mergeCell ref="E136:E137"/>
    <mergeCell ref="F136:F137"/>
    <mergeCell ref="G136:G137"/>
    <mergeCell ref="H136:H137"/>
    <mergeCell ref="I136:I137"/>
    <mergeCell ref="I120:I121"/>
    <mergeCell ref="A122:A130"/>
    <mergeCell ref="B122:B130"/>
    <mergeCell ref="C124:C125"/>
    <mergeCell ref="D124:D125"/>
    <mergeCell ref="E124:E125"/>
    <mergeCell ref="F124:F125"/>
    <mergeCell ref="G124:G125"/>
    <mergeCell ref="H124:H125"/>
    <mergeCell ref="I124:I125"/>
    <mergeCell ref="C127:C128"/>
    <mergeCell ref="D127:D128"/>
    <mergeCell ref="E127:E128"/>
    <mergeCell ref="F127:F128"/>
    <mergeCell ref="G127:G128"/>
    <mergeCell ref="H127:H128"/>
    <mergeCell ref="I127:I128"/>
    <mergeCell ref="B119:B120"/>
    <mergeCell ref="A119:A120"/>
    <mergeCell ref="H112:H113"/>
    <mergeCell ref="I112:I113"/>
    <mergeCell ref="C117:C118"/>
    <mergeCell ref="D117:D118"/>
    <mergeCell ref="E117:E118"/>
    <mergeCell ref="F117:F118"/>
    <mergeCell ref="G117:G118"/>
    <mergeCell ref="H117:H118"/>
    <mergeCell ref="I117:I118"/>
    <mergeCell ref="A100:A108"/>
    <mergeCell ref="B100:B108"/>
    <mergeCell ref="C112:C113"/>
    <mergeCell ref="D112:D113"/>
    <mergeCell ref="E112:E113"/>
    <mergeCell ref="F112:F113"/>
    <mergeCell ref="G112:G113"/>
    <mergeCell ref="E120:E121"/>
    <mergeCell ref="B109:B118"/>
    <mergeCell ref="A109:A118"/>
    <mergeCell ref="A92:A99"/>
    <mergeCell ref="B92:B99"/>
    <mergeCell ref="C94:C95"/>
    <mergeCell ref="D94:D95"/>
    <mergeCell ref="E94:E95"/>
    <mergeCell ref="F94:F95"/>
    <mergeCell ref="G94:G95"/>
    <mergeCell ref="H94:H95"/>
    <mergeCell ref="I94:I95"/>
    <mergeCell ref="C97:C98"/>
    <mergeCell ref="D97:D98"/>
    <mergeCell ref="E97:E98"/>
    <mergeCell ref="F97:F98"/>
    <mergeCell ref="G97:G98"/>
    <mergeCell ref="H97:H98"/>
    <mergeCell ref="I97:I98"/>
    <mergeCell ref="A83:A91"/>
    <mergeCell ref="B83:B91"/>
    <mergeCell ref="C85:C86"/>
    <mergeCell ref="D85:D86"/>
    <mergeCell ref="E85:E86"/>
    <mergeCell ref="F85:F86"/>
    <mergeCell ref="G85:G86"/>
    <mergeCell ref="H85:H86"/>
    <mergeCell ref="I85:I86"/>
    <mergeCell ref="C88:C89"/>
    <mergeCell ref="D88:D89"/>
    <mergeCell ref="E88:E89"/>
    <mergeCell ref="F88:F89"/>
    <mergeCell ref="G88:G89"/>
    <mergeCell ref="H88:H89"/>
    <mergeCell ref="I88:I89"/>
    <mergeCell ref="C79:C80"/>
    <mergeCell ref="D79:D80"/>
    <mergeCell ref="E79:E80"/>
    <mergeCell ref="F79:F80"/>
    <mergeCell ref="G79:G80"/>
    <mergeCell ref="H79:H80"/>
    <mergeCell ref="I79:I80"/>
    <mergeCell ref="B77:B79"/>
    <mergeCell ref="A77:A79"/>
    <mergeCell ref="A69:A76"/>
    <mergeCell ref="B69:B76"/>
    <mergeCell ref="C73:C74"/>
    <mergeCell ref="D73:D74"/>
    <mergeCell ref="E73:E74"/>
    <mergeCell ref="F73:F74"/>
    <mergeCell ref="G73:G74"/>
    <mergeCell ref="H73:H74"/>
    <mergeCell ref="I73:I74"/>
    <mergeCell ref="A63:A68"/>
    <mergeCell ref="B63:B68"/>
    <mergeCell ref="C67:C68"/>
    <mergeCell ref="D67:D68"/>
    <mergeCell ref="E67:E68"/>
    <mergeCell ref="F67:F68"/>
    <mergeCell ref="G67:G68"/>
    <mergeCell ref="H67:H68"/>
    <mergeCell ref="I67:I68"/>
    <mergeCell ref="F49:F50"/>
    <mergeCell ref="G49:G50"/>
    <mergeCell ref="H49:H50"/>
    <mergeCell ref="I49:I50"/>
    <mergeCell ref="A53:A62"/>
    <mergeCell ref="B53:B62"/>
    <mergeCell ref="C55:C56"/>
    <mergeCell ref="D55:D56"/>
    <mergeCell ref="E55:E56"/>
    <mergeCell ref="F55:F56"/>
    <mergeCell ref="G55:G56"/>
    <mergeCell ref="H55:H56"/>
    <mergeCell ref="I55:I56"/>
    <mergeCell ref="A45:A52"/>
    <mergeCell ref="B45:B52"/>
    <mergeCell ref="C49:C50"/>
    <mergeCell ref="D49:D50"/>
    <mergeCell ref="E49:E50"/>
    <mergeCell ref="B15:B24"/>
    <mergeCell ref="B25:B32"/>
    <mergeCell ref="A15:A24"/>
    <mergeCell ref="A25:A32"/>
    <mergeCell ref="B33:B42"/>
    <mergeCell ref="B43:B44"/>
    <mergeCell ref="A33:A42"/>
    <mergeCell ref="A43:A44"/>
    <mergeCell ref="F1:I1"/>
    <mergeCell ref="F3:I3"/>
    <mergeCell ref="F5:I5"/>
    <mergeCell ref="A9:I9"/>
    <mergeCell ref="A10:I10"/>
    <mergeCell ref="A13:A14"/>
    <mergeCell ref="B13:B14"/>
    <mergeCell ref="C13:C14"/>
    <mergeCell ref="D13:I13"/>
  </mergeCells>
  <pageMargins left="0.39370078740157483" right="0.39370078740157483" top="1.1811023622047245" bottom="0.47244094488188981" header="0.19685039370078741" footer="0.51181102362204722"/>
  <pageSetup paperSize="9" scale="64" firstPageNumber="141" fitToHeight="0" orientation="landscape" useFirstPageNumber="1" horizontalDpi="300" verticalDpi="300" r:id="rId1"/>
  <headerFooter>
    <oddHeader>&amp;C&amp;"Times New Roman,Обычный"&amp;16&amp;P</oddHeader>
  </headerFooter>
  <rowBreaks count="15" manualBreakCount="15">
    <brk id="24" max="8" man="1"/>
    <brk id="42" max="8" man="1"/>
    <brk id="82" max="8" man="1"/>
    <brk id="118" max="8" man="1"/>
    <brk id="143" max="8" man="1"/>
    <brk id="172" max="8" man="1"/>
    <brk id="190" max="8" man="1"/>
    <brk id="215" max="8" man="1"/>
    <brk id="242" max="8" man="1"/>
    <brk id="274" max="8" man="1"/>
    <brk id="305" max="8" man="1"/>
    <brk id="320" max="16383" man="1"/>
    <brk id="340" max="16383" man="1"/>
    <brk id="358" max="16383" man="1"/>
    <brk id="3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5" zoomScaleNormal="100" zoomScalePageLayoutView="75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Любовь В. Кузнецова</cp:lastModifiedBy>
  <cp:revision>377</cp:revision>
  <cp:lastPrinted>2022-04-22T13:44:03Z</cp:lastPrinted>
  <dcterms:created xsi:type="dcterms:W3CDTF">2006-09-28T05:33:49Z</dcterms:created>
  <dcterms:modified xsi:type="dcterms:W3CDTF">2022-04-22T13:44:18Z</dcterms:modified>
  <dc:language>ru-RU</dc:language>
</cp:coreProperties>
</file>